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b\Desktop\"/>
    </mc:Choice>
  </mc:AlternateContent>
  <bookViews>
    <workbookView xWindow="0" yWindow="0" windowWidth="26340" windowHeight="16080" tabRatio="281"/>
  </bookViews>
  <sheets>
    <sheet name="GANTT" sheetId="3" r:id="rId1"/>
    <sheet name="Chart" sheetId="4" r:id="rId2"/>
  </sheets>
  <definedNames>
    <definedName name="int">GANTT!$I$1</definedName>
    <definedName name="_xlnm.Print_Area" localSheetId="0">GANTT!$B$4:$K$76</definedName>
    <definedName name="_xlnm.Print_Titles" localSheetId="0">GANTT!$C:$C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7" i="4" l="1"/>
  <c r="H27" i="4"/>
  <c r="I27" i="4"/>
  <c r="J27" i="4"/>
  <c r="K27" i="4"/>
  <c r="G27" i="4"/>
  <c r="F27" i="4"/>
  <c r="E22" i="3" l="1"/>
  <c r="E31" i="3"/>
  <c r="E40" i="3"/>
  <c r="E44" i="3"/>
  <c r="E49" i="3"/>
  <c r="E55" i="3"/>
  <c r="E58" i="3"/>
  <c r="E63" i="3"/>
  <c r="E72" i="3"/>
  <c r="E73" i="3" s="1"/>
  <c r="E12" i="3"/>
  <c r="E17" i="3"/>
  <c r="D72" i="3" l="1"/>
  <c r="M19" i="3"/>
  <c r="M71" i="3"/>
  <c r="M70" i="3"/>
  <c r="M69" i="3"/>
  <c r="M68" i="3"/>
  <c r="M67" i="3"/>
  <c r="M66" i="3"/>
  <c r="M65" i="3"/>
  <c r="M72" i="3" s="1"/>
  <c r="M62" i="3"/>
  <c r="M61" i="3"/>
  <c r="M60" i="3"/>
  <c r="M57" i="3"/>
  <c r="M58" i="3" s="1"/>
  <c r="M54" i="3"/>
  <c r="M53" i="3"/>
  <c r="M52" i="3"/>
  <c r="M51" i="3"/>
  <c r="M55" i="3" s="1"/>
  <c r="M48" i="3"/>
  <c r="M47" i="3"/>
  <c r="M46" i="3"/>
  <c r="M43" i="3"/>
  <c r="M42" i="3"/>
  <c r="M39" i="3"/>
  <c r="M38" i="3"/>
  <c r="M37" i="3"/>
  <c r="M36" i="3"/>
  <c r="M35" i="3"/>
  <c r="M34" i="3"/>
  <c r="M33" i="3"/>
  <c r="M40" i="3" s="1"/>
  <c r="M30" i="3"/>
  <c r="M29" i="3"/>
  <c r="M28" i="3"/>
  <c r="M27" i="3"/>
  <c r="M26" i="3"/>
  <c r="M25" i="3"/>
  <c r="M24" i="3"/>
  <c r="M21" i="3"/>
  <c r="M20" i="3"/>
  <c r="M16" i="3"/>
  <c r="M15" i="3"/>
  <c r="M14" i="3"/>
  <c r="M17" i="3" s="1"/>
  <c r="M11" i="3"/>
  <c r="M10" i="3"/>
  <c r="M9" i="3"/>
  <c r="M8" i="3"/>
  <c r="M7" i="3"/>
  <c r="M31" i="3" l="1"/>
  <c r="M49" i="3"/>
  <c r="M12" i="3"/>
  <c r="M44" i="3"/>
  <c r="M63" i="3"/>
  <c r="M22" i="3"/>
  <c r="D68" i="3"/>
  <c r="D58" i="3"/>
  <c r="D43" i="3"/>
  <c r="D29" i="3"/>
  <c r="D19" i="3"/>
  <c r="D67" i="3"/>
  <c r="D52" i="3"/>
  <c r="D42" i="3"/>
  <c r="D28" i="3"/>
  <c r="D22" i="3"/>
  <c r="D8" i="3"/>
  <c r="D66" i="3"/>
  <c r="D55" i="3"/>
  <c r="D40" i="3"/>
  <c r="D27" i="3"/>
  <c r="D16" i="3"/>
  <c r="D7" i="3"/>
  <c r="D71" i="3"/>
  <c r="D12" i="3"/>
  <c r="D46" i="3"/>
  <c r="D69" i="3"/>
  <c r="D65" i="3"/>
  <c r="D60" i="3"/>
  <c r="D54" i="3"/>
  <c r="D49" i="3"/>
  <c r="D44" i="3"/>
  <c r="D39" i="3"/>
  <c r="D35" i="3"/>
  <c r="D30" i="3"/>
  <c r="D20" i="3"/>
  <c r="D15" i="3"/>
  <c r="D10" i="3"/>
  <c r="D63" i="3"/>
  <c r="D73" i="3" s="1"/>
  <c r="D53" i="3"/>
  <c r="D48" i="3"/>
  <c r="D38" i="3"/>
  <c r="D34" i="3"/>
  <c r="D26" i="3"/>
  <c r="D24" i="3"/>
  <c r="D14" i="3"/>
  <c r="D9" i="3"/>
  <c r="D62" i="3"/>
  <c r="D57" i="3"/>
  <c r="D47" i="3"/>
  <c r="D37" i="3"/>
  <c r="D33" i="3"/>
  <c r="D25" i="3"/>
  <c r="D17" i="3"/>
  <c r="D70" i="3"/>
  <c r="D61" i="3"/>
  <c r="D51" i="3"/>
  <c r="D36" i="3"/>
  <c r="D31" i="3"/>
  <c r="D21" i="3"/>
  <c r="D11" i="3"/>
  <c r="G73" i="3"/>
  <c r="H73" i="3"/>
  <c r="I73" i="3"/>
  <c r="J73" i="3"/>
  <c r="K73" i="3"/>
  <c r="L73" i="3"/>
  <c r="F73" i="3"/>
  <c r="M73" i="3" l="1"/>
  <c r="J75" i="3" s="1"/>
  <c r="F74" i="3"/>
  <c r="G74" i="3" s="1"/>
  <c r="H74" i="3" s="1"/>
  <c r="I74" i="3" s="1"/>
  <c r="J74" i="3" s="1"/>
  <c r="K74" i="3" s="1"/>
  <c r="L74" i="3" s="1"/>
  <c r="L75" i="3" l="1"/>
  <c r="I75" i="3"/>
  <c r="L76" i="3"/>
  <c r="F75" i="3"/>
  <c r="K75" i="3"/>
  <c r="G75" i="3"/>
  <c r="F76" i="3"/>
  <c r="H75" i="3"/>
  <c r="G76" i="3" l="1"/>
  <c r="H76" i="3" s="1"/>
  <c r="I76" i="3" s="1"/>
  <c r="J76" i="3" s="1"/>
  <c r="K76" i="3" s="1"/>
</calcChain>
</file>

<file path=xl/sharedStrings.xml><?xml version="1.0" encoding="utf-8"?>
<sst xmlns="http://schemas.openxmlformats.org/spreadsheetml/2006/main" count="138" uniqueCount="97">
  <si>
    <t>Demolition</t>
    <phoneticPr fontId="5" type="noConversion"/>
  </si>
  <si>
    <t>MONTHS</t>
  </si>
  <si>
    <t>Appliances</t>
    <phoneticPr fontId="5" type="noConversion"/>
  </si>
  <si>
    <t>Painting Interior</t>
    <phoneticPr fontId="5" type="noConversion"/>
  </si>
  <si>
    <t>L&amp;M</t>
    <phoneticPr fontId="5" type="noConversion"/>
  </si>
  <si>
    <t>Stairs &amp; Railings</t>
    <phoneticPr fontId="5" type="noConversion"/>
  </si>
  <si>
    <t>SheetRock &amp; Tape</t>
    <phoneticPr fontId="5" type="noConversion"/>
  </si>
  <si>
    <t>Gutters</t>
    <phoneticPr fontId="5" type="noConversion"/>
  </si>
  <si>
    <t>HVAC</t>
    <phoneticPr fontId="5" type="noConversion"/>
  </si>
  <si>
    <t>L</t>
    <phoneticPr fontId="5" type="noConversion"/>
  </si>
  <si>
    <t>Electrical Rough-In</t>
    <phoneticPr fontId="5" type="noConversion"/>
  </si>
  <si>
    <t>Tiling</t>
    <phoneticPr fontId="5" type="noConversion"/>
  </si>
  <si>
    <t>Wood Flooring</t>
    <phoneticPr fontId="5" type="noConversion"/>
  </si>
  <si>
    <t>Construction Draw Schedule</t>
    <phoneticPr fontId="5" type="noConversion"/>
  </si>
  <si>
    <t>L&amp;M</t>
    <phoneticPr fontId="5" type="noConversion"/>
  </si>
  <si>
    <t>L&amp;M</t>
    <phoneticPr fontId="5" type="noConversion"/>
  </si>
  <si>
    <t>M</t>
    <phoneticPr fontId="5" type="noConversion"/>
  </si>
  <si>
    <t>Roofing</t>
    <phoneticPr fontId="5" type="noConversion"/>
  </si>
  <si>
    <t>Siding</t>
    <phoneticPr fontId="5" type="noConversion"/>
  </si>
  <si>
    <t xml:space="preserve"> </t>
    <phoneticPr fontId="5" type="noConversion"/>
  </si>
  <si>
    <t xml:space="preserve"> </t>
    <phoneticPr fontId="5" type="noConversion"/>
  </si>
  <si>
    <t xml:space="preserve"> </t>
    <phoneticPr fontId="5" type="noConversion"/>
  </si>
  <si>
    <t>L</t>
    <phoneticPr fontId="5" type="noConversion"/>
  </si>
  <si>
    <t>Insulation</t>
    <phoneticPr fontId="5" type="noConversion"/>
  </si>
  <si>
    <t>Windows &amp; Sliders</t>
    <phoneticPr fontId="5" type="noConversion"/>
  </si>
  <si>
    <t>Materials</t>
    <phoneticPr fontId="5" type="noConversion"/>
  </si>
  <si>
    <t>Labor</t>
    <phoneticPr fontId="5" type="noConversion"/>
  </si>
  <si>
    <t>L</t>
    <phoneticPr fontId="5" type="noConversion"/>
  </si>
  <si>
    <t>M</t>
    <phoneticPr fontId="5" type="noConversion"/>
  </si>
  <si>
    <t>Cash Drawn To Date</t>
    <phoneticPr fontId="5" type="noConversion"/>
  </si>
  <si>
    <t>Dumpster</t>
  </si>
  <si>
    <t>1) DEMOLITION</t>
  </si>
  <si>
    <t>2) FOUNDATION</t>
  </si>
  <si>
    <t>Architect</t>
  </si>
  <si>
    <t>Legal</t>
  </si>
  <si>
    <t>Approved Plans</t>
  </si>
  <si>
    <t>Grading</t>
  </si>
  <si>
    <t xml:space="preserve">                        </t>
  </si>
  <si>
    <t>Safety</t>
  </si>
  <si>
    <t>Plumbing Rough-In</t>
  </si>
  <si>
    <t>Millwork and Moulding</t>
  </si>
  <si>
    <t>Sprinklers</t>
  </si>
  <si>
    <t>Kitchen/Bath Cabinets and Fixtures</t>
  </si>
  <si>
    <t>Countertops</t>
  </si>
  <si>
    <t>Painting Exterior</t>
  </si>
  <si>
    <t>Front Finish</t>
  </si>
  <si>
    <t>Fencing</t>
  </si>
  <si>
    <t>Sidewalk, Parking, Driveway</t>
  </si>
  <si>
    <t>Landscaping</t>
  </si>
  <si>
    <t>Utility Hook-Ups</t>
  </si>
  <si>
    <t>L</t>
  </si>
  <si>
    <t>Permits</t>
  </si>
  <si>
    <t>Engineer</t>
  </si>
  <si>
    <t xml:space="preserve">Budget </t>
  </si>
  <si>
    <t>SOFT COSTS</t>
  </si>
  <si>
    <t>Inspections</t>
  </si>
  <si>
    <t>Final Inspections and CO</t>
  </si>
  <si>
    <t>3) FRAMING, ROOF, WINDOWS</t>
  </si>
  <si>
    <t>4) PLUMBING &amp; FIXTURES</t>
  </si>
  <si>
    <t>5) ELECTRICAL &amp; FIXTURES</t>
  </si>
  <si>
    <t>6) INTERIORS</t>
  </si>
  <si>
    <t>7) MILLWORK &amp; TILE</t>
  </si>
  <si>
    <t>8) FLOORING</t>
  </si>
  <si>
    <t>9) KITCHEN &amp; BATHS</t>
  </si>
  <si>
    <t>10) FINISHINGS</t>
  </si>
  <si>
    <t xml:space="preserve">Foundation  </t>
  </si>
  <si>
    <t>Various Hardware</t>
  </si>
  <si>
    <t>Interior Doors</t>
  </si>
  <si>
    <t>Exterior Doors</t>
  </si>
  <si>
    <t>Septic</t>
  </si>
  <si>
    <t>Well</t>
  </si>
  <si>
    <t>Draw 1</t>
  </si>
  <si>
    <t>Draw 2</t>
  </si>
  <si>
    <t>Draw 3</t>
  </si>
  <si>
    <t>Draw 4</t>
  </si>
  <si>
    <t>Draw 5</t>
  </si>
  <si>
    <t>Draw 6</t>
  </si>
  <si>
    <t>Draw 7</t>
  </si>
  <si>
    <t>TOTAL</t>
  </si>
  <si>
    <t>BUDGET</t>
  </si>
  <si>
    <t>TOTALS:</t>
  </si>
  <si>
    <t>Percent Per Draw</t>
  </si>
  <si>
    <t>Total % Completed</t>
  </si>
  <si>
    <t>Total Demoliton</t>
  </si>
  <si>
    <t>% Of Budget</t>
  </si>
  <si>
    <t>TOTAL SOFT COSTS</t>
  </si>
  <si>
    <t>TOTAL FOUNDATION</t>
  </si>
  <si>
    <t>TOTAL FRAMING, ROOF, WINDOWS</t>
  </si>
  <si>
    <t>TOTAL PLUMBING</t>
  </si>
  <si>
    <t>TOTAL ELECTRIC</t>
  </si>
  <si>
    <t>TOTAL INTERIORS</t>
  </si>
  <si>
    <t>TOTAL MILLWORK &amp; TILE</t>
  </si>
  <si>
    <t>TOTAL FLOORING</t>
  </si>
  <si>
    <t>TOTAL KITCHEN &amp; BATHS</t>
  </si>
  <si>
    <t>TOTAL FINISHINGS</t>
  </si>
  <si>
    <t>Lumber &amp; Framing</t>
  </si>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</sst>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"/>
    <numFmt numFmtId="166" formatCode="#,##0.0"/>
    <numFmt numFmtId="167" formatCode="0.0%"/>
  </numFmts>
  <fonts count="14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/>
    <xf numFmtId="0" fontId="6" fillId="2" borderId="5" xfId="0" applyFont="1" applyFill="1" applyBorder="1"/>
    <xf numFmtId="0" fontId="6" fillId="2" borderId="6" xfId="0" applyFont="1" applyFill="1" applyBorder="1"/>
    <xf numFmtId="0" fontId="0" fillId="2" borderId="6" xfId="0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44" fontId="0" fillId="0" borderId="10" xfId="2" applyFont="1" applyBorder="1" applyAlignment="1">
      <alignment horizontal="center"/>
    </xf>
    <xf numFmtId="44" fontId="0" fillId="0" borderId="11" xfId="2" applyFont="1" applyBorder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2" applyFont="1"/>
    <xf numFmtId="0" fontId="10" fillId="0" borderId="0" xfId="0" applyFont="1"/>
    <xf numFmtId="0" fontId="10" fillId="0" borderId="0" xfId="0" applyFont="1" applyAlignment="1">
      <alignment horizontal="center"/>
    </xf>
    <xf numFmtId="0" fontId="1" fillId="8" borderId="3" xfId="0" applyFont="1" applyFill="1" applyBorder="1"/>
    <xf numFmtId="0" fontId="0" fillId="8" borderId="0" xfId="0" applyFill="1"/>
    <xf numFmtId="0" fontId="0" fillId="0" borderId="0" xfId="0" applyFill="1"/>
    <xf numFmtId="0" fontId="0" fillId="5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0" borderId="0" xfId="0" applyFont="1" applyAlignment="1">
      <alignment horizontal="center"/>
    </xf>
    <xf numFmtId="43" fontId="0" fillId="8" borderId="15" xfId="11" applyFont="1" applyFill="1" applyBorder="1" applyAlignment="1">
      <alignment horizontal="center"/>
    </xf>
    <xf numFmtId="43" fontId="0" fillId="8" borderId="15" xfId="11" applyFont="1" applyFill="1" applyBorder="1"/>
    <xf numFmtId="43" fontId="0" fillId="8" borderId="1" xfId="11" applyFont="1" applyFill="1" applyBorder="1"/>
    <xf numFmtId="43" fontId="0" fillId="6" borderId="15" xfId="11" applyFont="1" applyFill="1" applyBorder="1" applyAlignment="1">
      <alignment horizontal="center"/>
    </xf>
    <xf numFmtId="43" fontId="0" fillId="6" borderId="15" xfId="11" applyFont="1" applyFill="1" applyBorder="1"/>
    <xf numFmtId="43" fontId="0" fillId="6" borderId="15" xfId="11" applyFont="1" applyFill="1" applyBorder="1" applyAlignment="1">
      <alignment horizontal="right"/>
    </xf>
    <xf numFmtId="43" fontId="0" fillId="9" borderId="15" xfId="11" applyFont="1" applyFill="1" applyBorder="1" applyAlignment="1">
      <alignment horizontal="center"/>
    </xf>
    <xf numFmtId="43" fontId="0" fillId="9" borderId="15" xfId="11" applyFont="1" applyFill="1" applyBorder="1"/>
    <xf numFmtId="0" fontId="0" fillId="8" borderId="15" xfId="0" applyFill="1" applyBorder="1"/>
    <xf numFmtId="0" fontId="2" fillId="6" borderId="15" xfId="0" applyFont="1" applyFill="1" applyBorder="1"/>
    <xf numFmtId="0" fontId="3" fillId="6" borderId="15" xfId="0" applyFont="1" applyFill="1" applyBorder="1"/>
    <xf numFmtId="0" fontId="0" fillId="6" borderId="15" xfId="0" applyFill="1" applyBorder="1"/>
    <xf numFmtId="0" fontId="0" fillId="6" borderId="15" xfId="0" applyFill="1" applyBorder="1" applyAlignment="1">
      <alignment horizontal="left"/>
    </xf>
    <xf numFmtId="43" fontId="0" fillId="6" borderId="1" xfId="11" applyFont="1" applyFill="1" applyBorder="1"/>
    <xf numFmtId="43" fontId="0" fillId="9" borderId="1" xfId="11" applyFont="1" applyFill="1" applyBorder="1"/>
    <xf numFmtId="43" fontId="0" fillId="8" borderId="21" xfId="11" applyFont="1" applyFill="1" applyBorder="1" applyAlignment="1">
      <alignment horizontal="left"/>
    </xf>
    <xf numFmtId="43" fontId="0" fillId="6" borderId="21" xfId="11" applyFont="1" applyFill="1" applyBorder="1" applyAlignment="1">
      <alignment horizontal="center"/>
    </xf>
    <xf numFmtId="43" fontId="1" fillId="8" borderId="12" xfId="11" applyFont="1" applyFill="1" applyBorder="1" applyAlignment="1">
      <alignment horizontal="center"/>
    </xf>
    <xf numFmtId="43" fontId="1" fillId="8" borderId="13" xfId="11" applyFont="1" applyFill="1" applyBorder="1" applyAlignment="1">
      <alignment horizontal="center"/>
    </xf>
    <xf numFmtId="43" fontId="1" fillId="8" borderId="19" xfId="1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43" fontId="1" fillId="8" borderId="9" xfId="11" applyFont="1" applyFill="1" applyBorder="1" applyAlignment="1">
      <alignment horizontal="center"/>
    </xf>
    <xf numFmtId="43" fontId="0" fillId="3" borderId="12" xfId="11" applyFont="1" applyFill="1" applyBorder="1" applyAlignment="1">
      <alignment horizontal="center"/>
    </xf>
    <xf numFmtId="43" fontId="0" fillId="3" borderId="13" xfId="11" applyFont="1" applyFill="1" applyBorder="1" applyAlignment="1">
      <alignment horizontal="center"/>
    </xf>
    <xf numFmtId="43" fontId="0" fillId="3" borderId="14" xfId="11" applyFont="1" applyFill="1" applyBorder="1" applyAlignment="1">
      <alignment horizontal="center"/>
    </xf>
    <xf numFmtId="9" fontId="0" fillId="0" borderId="12" xfId="1" applyFont="1" applyBorder="1" applyAlignment="1">
      <alignment horizontal="right"/>
    </xf>
    <xf numFmtId="9" fontId="0" fillId="0" borderId="13" xfId="1" applyFont="1" applyBorder="1" applyAlignment="1">
      <alignment horizontal="right"/>
    </xf>
    <xf numFmtId="9" fontId="0" fillId="0" borderId="14" xfId="1" applyFont="1" applyBorder="1" applyAlignment="1">
      <alignment horizontal="right"/>
    </xf>
    <xf numFmtId="9" fontId="0" fillId="3" borderId="12" xfId="1" applyFont="1" applyFill="1" applyBorder="1" applyAlignment="1">
      <alignment horizontal="right"/>
    </xf>
    <xf numFmtId="9" fontId="0" fillId="3" borderId="13" xfId="1" applyFont="1" applyFill="1" applyBorder="1" applyAlignment="1">
      <alignment horizontal="right"/>
    </xf>
    <xf numFmtId="9" fontId="0" fillId="3" borderId="14" xfId="1" applyFont="1" applyFill="1" applyBorder="1" applyAlignment="1">
      <alignment horizontal="right"/>
    </xf>
    <xf numFmtId="0" fontId="5" fillId="0" borderId="0" xfId="0" applyFont="1" applyBorder="1"/>
    <xf numFmtId="0" fontId="1" fillId="8" borderId="20" xfId="0" applyFont="1" applyFill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167" fontId="0" fillId="2" borderId="6" xfId="1" applyNumberFormat="1" applyFont="1" applyFill="1" applyBorder="1" applyAlignment="1">
      <alignment horizontal="center"/>
    </xf>
    <xf numFmtId="167" fontId="0" fillId="0" borderId="15" xfId="1" applyNumberFormat="1" applyFont="1" applyBorder="1" applyAlignment="1">
      <alignment horizontal="center"/>
    </xf>
    <xf numFmtId="167" fontId="0" fillId="8" borderId="15" xfId="1" applyNumberFormat="1" applyFont="1" applyFill="1" applyBorder="1" applyAlignment="1">
      <alignment horizontal="center"/>
    </xf>
    <xf numFmtId="167" fontId="0" fillId="6" borderId="15" xfId="1" applyNumberFormat="1" applyFont="1" applyFill="1" applyBorder="1" applyAlignment="1">
      <alignment horizontal="center"/>
    </xf>
    <xf numFmtId="167" fontId="3" fillId="6" borderId="15" xfId="1" applyNumberFormat="1" applyFont="1" applyFill="1" applyBorder="1" applyAlignment="1">
      <alignment horizontal="center"/>
    </xf>
    <xf numFmtId="167" fontId="5" fillId="0" borderId="0" xfId="1" applyNumberFormat="1" applyFont="1" applyAlignment="1">
      <alignment horizontal="center"/>
    </xf>
    <xf numFmtId="167" fontId="10" fillId="0" borderId="0" xfId="1" applyNumberFormat="1" applyFont="1" applyAlignment="1">
      <alignment horizontal="center"/>
    </xf>
    <xf numFmtId="167" fontId="4" fillId="0" borderId="0" xfId="1" applyNumberFormat="1" applyFont="1"/>
    <xf numFmtId="167" fontId="0" fillId="0" borderId="0" xfId="1" applyNumberFormat="1" applyFont="1"/>
    <xf numFmtId="0" fontId="1" fillId="10" borderId="15" xfId="0" applyFont="1" applyFill="1" applyBorder="1"/>
    <xf numFmtId="167" fontId="1" fillId="10" borderId="15" xfId="1" applyNumberFormat="1" applyFont="1" applyFill="1" applyBorder="1" applyAlignment="1">
      <alignment horizontal="center"/>
    </xf>
    <xf numFmtId="43" fontId="1" fillId="10" borderId="2" xfId="0" applyNumberFormat="1" applyFont="1" applyFill="1" applyBorder="1" applyAlignment="1">
      <alignment horizontal="center"/>
    </xf>
    <xf numFmtId="167" fontId="0" fillId="10" borderId="15" xfId="1" applyNumberFormat="1" applyFont="1" applyFill="1" applyBorder="1" applyAlignment="1">
      <alignment horizontal="center"/>
    </xf>
    <xf numFmtId="0" fontId="1" fillId="10" borderId="15" xfId="0" applyFont="1" applyFill="1" applyBorder="1" applyAlignment="1">
      <alignment horizontal="left"/>
    </xf>
    <xf numFmtId="0" fontId="1" fillId="10" borderId="2" xfId="0" applyFont="1" applyFill="1" applyBorder="1"/>
    <xf numFmtId="0" fontId="1" fillId="10" borderId="16" xfId="0" applyFont="1" applyFill="1" applyBorder="1"/>
    <xf numFmtId="167" fontId="1" fillId="10" borderId="16" xfId="1" applyNumberFormat="1" applyFont="1" applyFill="1" applyBorder="1" applyAlignment="1">
      <alignment horizontal="center"/>
    </xf>
    <xf numFmtId="0" fontId="1" fillId="10" borderId="27" xfId="0" applyFont="1" applyFill="1" applyBorder="1"/>
    <xf numFmtId="43" fontId="0" fillId="10" borderId="22" xfId="11" applyFont="1" applyFill="1" applyBorder="1" applyAlignment="1">
      <alignment horizontal="center"/>
    </xf>
    <xf numFmtId="43" fontId="0" fillId="10" borderId="21" xfId="11" applyFont="1" applyFill="1" applyBorder="1" applyAlignment="1">
      <alignment horizontal="center"/>
    </xf>
    <xf numFmtId="43" fontId="0" fillId="10" borderId="15" xfId="11" applyFont="1" applyFill="1" applyBorder="1" applyAlignment="1">
      <alignment horizontal="center"/>
    </xf>
    <xf numFmtId="43" fontId="0" fillId="10" borderId="15" xfId="11" applyFont="1" applyFill="1" applyBorder="1"/>
    <xf numFmtId="43" fontId="0" fillId="10" borderId="1" xfId="11" applyFont="1" applyFill="1" applyBorder="1"/>
    <xf numFmtId="43" fontId="0" fillId="10" borderId="15" xfId="11" applyFont="1" applyFill="1" applyBorder="1" applyAlignment="1">
      <alignment horizontal="right"/>
    </xf>
    <xf numFmtId="43" fontId="0" fillId="10" borderId="21" xfId="11" applyFont="1" applyFill="1" applyBorder="1" applyAlignment="1">
      <alignment horizontal="left"/>
    </xf>
    <xf numFmtId="43" fontId="0" fillId="10" borderId="16" xfId="11" applyFont="1" applyFill="1" applyBorder="1" applyAlignment="1">
      <alignment horizontal="center"/>
    </xf>
    <xf numFmtId="43" fontId="0" fillId="10" borderId="16" xfId="11" applyFont="1" applyFill="1" applyBorder="1"/>
    <xf numFmtId="43" fontId="0" fillId="10" borderId="17" xfId="11" applyFont="1" applyFill="1" applyBorder="1"/>
    <xf numFmtId="0" fontId="0" fillId="8" borderId="18" xfId="0" applyFill="1" applyBorder="1"/>
    <xf numFmtId="167" fontId="0" fillId="8" borderId="18" xfId="1" applyNumberFormat="1" applyFont="1" applyFill="1" applyBorder="1" applyAlignment="1">
      <alignment horizontal="center"/>
    </xf>
    <xf numFmtId="167" fontId="3" fillId="8" borderId="20" xfId="1" applyNumberFormat="1" applyFont="1" applyFill="1" applyBorder="1" applyAlignment="1">
      <alignment horizontal="center" vertical="center" wrapText="1"/>
    </xf>
    <xf numFmtId="43" fontId="0" fillId="10" borderId="11" xfId="11" applyFont="1" applyFill="1" applyBorder="1" applyAlignment="1">
      <alignment horizontal="center"/>
    </xf>
    <xf numFmtId="43" fontId="0" fillId="10" borderId="11" xfId="11" applyFont="1" applyFill="1" applyBorder="1"/>
    <xf numFmtId="43" fontId="0" fillId="10" borderId="23" xfId="11" applyFont="1" applyFill="1" applyBorder="1"/>
    <xf numFmtId="43" fontId="1" fillId="8" borderId="20" xfId="11" applyFont="1" applyFill="1" applyBorder="1" applyAlignment="1">
      <alignment horizontal="center"/>
    </xf>
    <xf numFmtId="167" fontId="1" fillId="8" borderId="20" xfId="1" applyNumberFormat="1" applyFont="1" applyFill="1" applyBorder="1" applyAlignment="1">
      <alignment horizontal="center"/>
    </xf>
    <xf numFmtId="43" fontId="0" fillId="8" borderId="29" xfId="11" applyFont="1" applyFill="1" applyBorder="1"/>
    <xf numFmtId="43" fontId="0" fillId="0" borderId="29" xfId="0" applyNumberFormat="1" applyBorder="1"/>
    <xf numFmtId="43" fontId="1" fillId="10" borderId="29" xfId="0" applyNumberFormat="1" applyFont="1" applyFill="1" applyBorder="1" applyAlignment="1">
      <alignment horizontal="center"/>
    </xf>
    <xf numFmtId="43" fontId="0" fillId="6" borderId="29" xfId="11" applyFont="1" applyFill="1" applyBorder="1"/>
    <xf numFmtId="43" fontId="0" fillId="9" borderId="29" xfId="11" applyFont="1" applyFill="1" applyBorder="1"/>
    <xf numFmtId="0" fontId="1" fillId="10" borderId="29" xfId="0" applyFont="1" applyFill="1" applyBorder="1"/>
    <xf numFmtId="0" fontId="1" fillId="10" borderId="30" xfId="0" applyFont="1" applyFill="1" applyBorder="1"/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left" indent="2"/>
    </xf>
    <xf numFmtId="0" fontId="1" fillId="8" borderId="8" xfId="0" applyFont="1" applyFill="1" applyBorder="1" applyAlignment="1">
      <alignment horizontal="left" indent="2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43" fontId="1" fillId="0" borderId="25" xfId="11" applyFont="1" applyBorder="1" applyAlignment="1" applyProtection="1">
      <alignment horizontal="left"/>
      <protection locked="0"/>
    </xf>
    <xf numFmtId="43" fontId="1" fillId="0" borderId="26" xfId="11" applyFont="1" applyBorder="1" applyAlignment="1" applyProtection="1">
      <alignment horizontal="left"/>
      <protection locked="0"/>
    </xf>
    <xf numFmtId="43" fontId="9" fillId="0" borderId="21" xfId="11" applyFont="1" applyBorder="1" applyAlignment="1" applyProtection="1">
      <alignment horizontal="left"/>
      <protection locked="0"/>
    </xf>
    <xf numFmtId="43" fontId="0" fillId="0" borderId="15" xfId="11" applyFont="1" applyBorder="1" applyAlignment="1" applyProtection="1">
      <alignment horizontal="center"/>
      <protection locked="0"/>
    </xf>
    <xf numFmtId="43" fontId="0" fillId="0" borderId="15" xfId="11" applyFont="1" applyBorder="1" applyProtection="1">
      <protection locked="0"/>
    </xf>
    <xf numFmtId="43" fontId="0" fillId="0" borderId="1" xfId="11" applyFont="1" applyBorder="1" applyProtection="1">
      <protection locked="0"/>
    </xf>
    <xf numFmtId="43" fontId="1" fillId="0" borderId="26" xfId="11" applyFont="1" applyBorder="1" applyAlignment="1" applyProtection="1">
      <alignment horizontal="center"/>
      <protection locked="0"/>
    </xf>
    <xf numFmtId="43" fontId="1" fillId="0" borderId="26" xfId="1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3" fontId="0" fillId="0" borderId="21" xfId="11" applyFont="1" applyBorder="1" applyAlignment="1" applyProtection="1">
      <alignment horizontal="center"/>
      <protection locked="0"/>
    </xf>
    <xf numFmtId="43" fontId="0" fillId="0" borderId="15" xfId="11" applyFont="1" applyFill="1" applyBorder="1" applyAlignment="1" applyProtection="1">
      <alignment horizontal="center"/>
      <protection locked="0"/>
    </xf>
    <xf numFmtId="43" fontId="0" fillId="0" borderId="21" xfId="11" applyFont="1" applyFill="1" applyBorder="1" applyAlignment="1" applyProtection="1">
      <alignment horizontal="center"/>
      <protection locked="0"/>
    </xf>
    <xf numFmtId="43" fontId="0" fillId="0" borderId="15" xfId="11" applyFont="1" applyFill="1" applyBorder="1" applyProtection="1">
      <protection locked="0"/>
    </xf>
    <xf numFmtId="43" fontId="0" fillId="0" borderId="1" xfId="11" applyFont="1" applyFill="1" applyBorder="1" applyProtection="1">
      <protection locked="0"/>
    </xf>
    <xf numFmtId="43" fontId="0" fillId="0" borderId="15" xfId="11" applyFont="1" applyBorder="1" applyAlignment="1" applyProtection="1">
      <alignment horizontal="right"/>
      <protection locked="0"/>
    </xf>
    <xf numFmtId="43" fontId="0" fillId="0" borderId="15" xfId="11" applyFont="1" applyFill="1" applyBorder="1" applyAlignment="1" applyProtection="1">
      <alignment horizontal="right"/>
      <protection locked="0"/>
    </xf>
    <xf numFmtId="43" fontId="0" fillId="0" borderId="21" xfId="11" applyFont="1" applyBorder="1" applyAlignment="1" applyProtection="1">
      <alignment horizontal="left"/>
      <protection locked="0"/>
    </xf>
    <xf numFmtId="43" fontId="0" fillId="0" borderId="1" xfId="11" applyFon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3" fillId="0" borderId="15" xfId="0" applyFont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164" fontId="0" fillId="0" borderId="15" xfId="0" applyNumberForma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165" fontId="1" fillId="3" borderId="7" xfId="0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9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164" fontId="1" fillId="6" borderId="3" xfId="0" applyNumberFormat="1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>
      <alignment horizontal="center"/>
    </xf>
  </cellXfs>
  <cellStyles count="12">
    <cellStyle name="Comma" xfId="1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CFCFC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Monthly Draws</c:v>
          </c:tx>
          <c:invertIfNegative val="0"/>
          <c:val>
            <c:numRef>
              <c:f>Chart!$F$27:$K$27</c:f>
              <c:numCache>
                <c:formatCode>_("$"* #,##0.00_);_("$"* \(#,##0.00\);_("$"* "-"??_);_(@_)</c:formatCode>
                <c:ptCount val="6"/>
                <c:pt idx="0">
                  <c:v>8300</c:v>
                </c:pt>
                <c:pt idx="1">
                  <c:v>32800</c:v>
                </c:pt>
                <c:pt idx="2">
                  <c:v>95200</c:v>
                </c:pt>
                <c:pt idx="3">
                  <c:v>74000</c:v>
                </c:pt>
                <c:pt idx="4">
                  <c:v>28000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5-4C3D-B060-E3C87B738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113728"/>
        <c:axId val="199424200"/>
      </c:barChart>
      <c:catAx>
        <c:axId val="20011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99424200"/>
        <c:crosses val="autoZero"/>
        <c:auto val="1"/>
        <c:lblAlgn val="ctr"/>
        <c:lblOffset val="100"/>
        <c:noMultiLvlLbl val="0"/>
      </c:catAx>
      <c:valAx>
        <c:axId val="19942420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0011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593725</xdr:colOff>
      <xdr:row>23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07"/>
  <sheetViews>
    <sheetView tabSelected="1" workbookViewId="0">
      <selection activeCell="E21" sqref="E21"/>
    </sheetView>
  </sheetViews>
  <sheetFormatPr defaultColWidth="4" defaultRowHeight="12.75" x14ac:dyDescent="0.2"/>
  <cols>
    <col min="2" max="2" width="4" customWidth="1"/>
    <col min="3" max="3" width="29.75" customWidth="1"/>
    <col min="4" max="4" width="10.75" style="64" bestFit="1" customWidth="1"/>
    <col min="5" max="5" width="20.25" style="1" customWidth="1"/>
    <col min="6" max="6" width="27" style="1" customWidth="1"/>
    <col min="7" max="7" width="20.25" style="1" customWidth="1"/>
    <col min="8" max="8" width="17" style="1" customWidth="1"/>
    <col min="9" max="9" width="20.25" style="1" customWidth="1"/>
    <col min="10" max="10" width="23.375" style="1" customWidth="1"/>
    <col min="11" max="11" width="20.375" customWidth="1"/>
    <col min="12" max="12" width="19" customWidth="1"/>
    <col min="13" max="13" width="13.25" bestFit="1" customWidth="1"/>
  </cols>
  <sheetData>
    <row r="1" spans="1:116" ht="15.75" thickBot="1" x14ac:dyDescent="0.25">
      <c r="B1" s="3" t="s">
        <v>13</v>
      </c>
      <c r="H1" s="5"/>
      <c r="I1" s="5"/>
    </row>
    <row r="2" spans="1:116" ht="13.5" thickBot="1" x14ac:dyDescent="0.25">
      <c r="B2" s="114"/>
      <c r="C2" s="115"/>
      <c r="D2" s="115"/>
      <c r="E2" s="29"/>
      <c r="G2" s="28" t="s">
        <v>25</v>
      </c>
      <c r="H2" s="27" t="s">
        <v>26</v>
      </c>
      <c r="I2" s="169" t="s">
        <v>14</v>
      </c>
      <c r="J2" s="4"/>
    </row>
    <row r="3" spans="1:116" ht="13.5" thickBot="1" x14ac:dyDescent="0.25"/>
    <row r="4" spans="1:116" ht="13.5" thickBot="1" x14ac:dyDescent="0.25">
      <c r="B4" s="12" t="s">
        <v>53</v>
      </c>
      <c r="C4" s="13"/>
      <c r="D4" s="65"/>
      <c r="E4" s="14"/>
      <c r="F4" s="108" t="s">
        <v>71</v>
      </c>
      <c r="G4" s="108" t="s">
        <v>72</v>
      </c>
      <c r="H4" s="108" t="s">
        <v>73</v>
      </c>
      <c r="I4" s="108" t="s">
        <v>74</v>
      </c>
      <c r="J4" s="108" t="s">
        <v>75</v>
      </c>
      <c r="K4" s="108" t="s">
        <v>76</v>
      </c>
      <c r="L4" s="110" t="s">
        <v>77</v>
      </c>
      <c r="M4" s="108" t="s">
        <v>78</v>
      </c>
    </row>
    <row r="5" spans="1:116" ht="26.25" thickBot="1" x14ac:dyDescent="0.25">
      <c r="B5" s="116" t="s">
        <v>96</v>
      </c>
      <c r="C5" s="117"/>
      <c r="D5" s="95" t="s">
        <v>84</v>
      </c>
      <c r="E5" s="63" t="s">
        <v>79</v>
      </c>
      <c r="F5" s="109"/>
      <c r="G5" s="109"/>
      <c r="H5" s="109"/>
      <c r="I5" s="109"/>
      <c r="J5" s="109"/>
      <c r="K5" s="109"/>
      <c r="L5" s="111"/>
      <c r="M5" s="109"/>
    </row>
    <row r="6" spans="1:116" s="25" customFormat="1" x14ac:dyDescent="0.2">
      <c r="A6" s="26"/>
      <c r="B6" s="24" t="s">
        <v>54</v>
      </c>
      <c r="C6" s="93"/>
      <c r="D6" s="94"/>
      <c r="E6" s="50"/>
      <c r="F6" s="45"/>
      <c r="G6" s="30"/>
      <c r="H6" s="30"/>
      <c r="I6" s="30"/>
      <c r="J6" s="30"/>
      <c r="K6" s="31"/>
      <c r="L6" s="32"/>
      <c r="M6" s="101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</row>
    <row r="7" spans="1:116" x14ac:dyDescent="0.2">
      <c r="B7" s="158" t="s">
        <v>27</v>
      </c>
      <c r="C7" s="141" t="s">
        <v>33</v>
      </c>
      <c r="D7" s="66">
        <f t="shared" ref="D7:D12" si="0">E7/$E$73</f>
        <v>1.049097775912715E-2</v>
      </c>
      <c r="E7" s="121">
        <v>2500</v>
      </c>
      <c r="F7" s="123">
        <v>2500</v>
      </c>
      <c r="G7" s="124"/>
      <c r="H7" s="124"/>
      <c r="I7" s="124"/>
      <c r="J7" s="124"/>
      <c r="K7" s="125"/>
      <c r="L7" s="126"/>
      <c r="M7" s="102">
        <f>SUM(F7:L7)</f>
        <v>2500</v>
      </c>
    </row>
    <row r="8" spans="1:116" x14ac:dyDescent="0.2">
      <c r="B8" s="158" t="s">
        <v>27</v>
      </c>
      <c r="C8" s="142" t="s">
        <v>52</v>
      </c>
      <c r="D8" s="66">
        <f t="shared" si="0"/>
        <v>4.1963911036508603E-3</v>
      </c>
      <c r="E8" s="122">
        <v>1000</v>
      </c>
      <c r="F8" s="123">
        <v>1000</v>
      </c>
      <c r="G8" s="124"/>
      <c r="H8" s="124"/>
      <c r="I8" s="124"/>
      <c r="J8" s="124"/>
      <c r="K8" s="125"/>
      <c r="L8" s="126"/>
      <c r="M8" s="102">
        <f t="shared" ref="M8:M11" si="1">SUM(F8:L8)</f>
        <v>1000</v>
      </c>
    </row>
    <row r="9" spans="1:116" x14ac:dyDescent="0.2">
      <c r="B9" s="158" t="s">
        <v>27</v>
      </c>
      <c r="C9" s="141" t="s">
        <v>34</v>
      </c>
      <c r="D9" s="66">
        <f t="shared" si="0"/>
        <v>0</v>
      </c>
      <c r="E9" s="122">
        <v>0</v>
      </c>
      <c r="F9" s="123">
        <v>0</v>
      </c>
      <c r="G9" s="124"/>
      <c r="H9" s="124"/>
      <c r="I9" s="124"/>
      <c r="J9" s="124"/>
      <c r="K9" s="125"/>
      <c r="L9" s="126"/>
      <c r="M9" s="102">
        <f t="shared" si="1"/>
        <v>0</v>
      </c>
    </row>
    <row r="10" spans="1:116" x14ac:dyDescent="0.2">
      <c r="B10" s="158" t="s">
        <v>27</v>
      </c>
      <c r="C10" s="141" t="s">
        <v>35</v>
      </c>
      <c r="D10" s="66">
        <f t="shared" si="0"/>
        <v>1.1749895090222409E-2</v>
      </c>
      <c r="E10" s="122">
        <v>2800</v>
      </c>
      <c r="F10" s="123">
        <v>2800</v>
      </c>
      <c r="G10" s="124"/>
      <c r="H10" s="124"/>
      <c r="I10" s="124"/>
      <c r="J10" s="124"/>
      <c r="K10" s="125"/>
      <c r="L10" s="126"/>
      <c r="M10" s="102">
        <f t="shared" si="1"/>
        <v>2800</v>
      </c>
    </row>
    <row r="11" spans="1:116" x14ac:dyDescent="0.2">
      <c r="B11" s="158" t="s">
        <v>27</v>
      </c>
      <c r="C11" s="142" t="s">
        <v>51</v>
      </c>
      <c r="D11" s="66">
        <f t="shared" si="0"/>
        <v>8.3927822073017206E-3</v>
      </c>
      <c r="E11" s="122">
        <v>2000</v>
      </c>
      <c r="F11" s="123">
        <v>2000</v>
      </c>
      <c r="G11" s="124"/>
      <c r="H11" s="124"/>
      <c r="I11" s="124"/>
      <c r="J11" s="124"/>
      <c r="K11" s="125"/>
      <c r="L11" s="126"/>
      <c r="M11" s="102">
        <f t="shared" si="1"/>
        <v>2000</v>
      </c>
    </row>
    <row r="12" spans="1:116" x14ac:dyDescent="0.2">
      <c r="B12" s="159"/>
      <c r="C12" s="74" t="s">
        <v>85</v>
      </c>
      <c r="D12" s="75">
        <f t="shared" si="0"/>
        <v>3.4830046160302143E-2</v>
      </c>
      <c r="E12" s="76">
        <f>SUM(E7:E11)</f>
        <v>8300</v>
      </c>
      <c r="F12" s="89"/>
      <c r="G12" s="90"/>
      <c r="H12" s="90"/>
      <c r="I12" s="90"/>
      <c r="J12" s="90"/>
      <c r="K12" s="91"/>
      <c r="L12" s="92"/>
      <c r="M12" s="103">
        <f>SUM(M7:M11)</f>
        <v>8300</v>
      </c>
    </row>
    <row r="13" spans="1:116" s="25" customFormat="1" x14ac:dyDescent="0.2">
      <c r="A13" s="26"/>
      <c r="B13" s="160" t="s">
        <v>31</v>
      </c>
      <c r="C13" s="38"/>
      <c r="D13" s="67"/>
      <c r="E13" s="50"/>
      <c r="F13" s="45"/>
      <c r="G13" s="30"/>
      <c r="H13" s="30"/>
      <c r="I13" s="30"/>
      <c r="J13" s="30"/>
      <c r="K13" s="31"/>
      <c r="L13" s="32"/>
      <c r="M13" s="101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</row>
    <row r="14" spans="1:116" x14ac:dyDescent="0.2">
      <c r="B14" s="158" t="s">
        <v>27</v>
      </c>
      <c r="C14" s="143" t="s">
        <v>0</v>
      </c>
      <c r="D14" s="66">
        <f>E14/$E$73</f>
        <v>2.0981955518254301E-2</v>
      </c>
      <c r="E14" s="127">
        <v>5000</v>
      </c>
      <c r="F14" s="132"/>
      <c r="G14" s="124">
        <v>5000</v>
      </c>
      <c r="H14" s="124"/>
      <c r="I14" s="124"/>
      <c r="J14" s="124"/>
      <c r="K14" s="125"/>
      <c r="L14" s="126"/>
      <c r="M14" s="102">
        <f t="shared" ref="M14:M16" si="2">SUM(F14:L14)</f>
        <v>5000</v>
      </c>
    </row>
    <row r="15" spans="1:116" x14ac:dyDescent="0.2">
      <c r="B15" s="161" t="s">
        <v>16</v>
      </c>
      <c r="C15" s="143" t="s">
        <v>30</v>
      </c>
      <c r="D15" s="66">
        <f>E15/$E$73</f>
        <v>3.3571128829206882E-3</v>
      </c>
      <c r="E15" s="127">
        <v>800</v>
      </c>
      <c r="F15" s="132"/>
      <c r="G15" s="124">
        <v>800</v>
      </c>
      <c r="H15" s="124"/>
      <c r="I15" s="124"/>
      <c r="J15" s="124"/>
      <c r="K15" s="125"/>
      <c r="L15" s="126"/>
      <c r="M15" s="102">
        <f t="shared" si="2"/>
        <v>800</v>
      </c>
    </row>
    <row r="16" spans="1:116" x14ac:dyDescent="0.2">
      <c r="B16" s="162" t="s">
        <v>50</v>
      </c>
      <c r="C16" s="143" t="s">
        <v>38</v>
      </c>
      <c r="D16" s="66">
        <f>E16/$E$73</f>
        <v>0</v>
      </c>
      <c r="E16" s="127"/>
      <c r="F16" s="132"/>
      <c r="G16" s="124"/>
      <c r="H16" s="124"/>
      <c r="I16" s="124"/>
      <c r="J16" s="124"/>
      <c r="K16" s="125"/>
      <c r="L16" s="126"/>
      <c r="M16" s="102">
        <f t="shared" si="2"/>
        <v>0</v>
      </c>
    </row>
    <row r="17" spans="1:13" x14ac:dyDescent="0.2">
      <c r="B17" s="159"/>
      <c r="C17" s="74" t="s">
        <v>83</v>
      </c>
      <c r="D17" s="77">
        <f>E17/$E$73</f>
        <v>2.4339068401174991E-2</v>
      </c>
      <c r="E17" s="76">
        <f>SUM(E14:E16)</f>
        <v>5800</v>
      </c>
      <c r="F17" s="84"/>
      <c r="G17" s="85"/>
      <c r="H17" s="85"/>
      <c r="I17" s="85"/>
      <c r="J17" s="85"/>
      <c r="K17" s="86"/>
      <c r="L17" s="87"/>
      <c r="M17" s="103">
        <f>SUM(M14:M16)</f>
        <v>5800</v>
      </c>
    </row>
    <row r="18" spans="1:13" x14ac:dyDescent="0.2">
      <c r="B18" s="163" t="s">
        <v>32</v>
      </c>
      <c r="C18" s="39"/>
      <c r="D18" s="68"/>
      <c r="E18" s="51"/>
      <c r="F18" s="46"/>
      <c r="G18" s="33"/>
      <c r="H18" s="33"/>
      <c r="I18" s="33"/>
      <c r="J18" s="33"/>
      <c r="K18" s="34"/>
      <c r="L18" s="43"/>
      <c r="M18" s="104"/>
    </row>
    <row r="19" spans="1:13" x14ac:dyDescent="0.2">
      <c r="A19" t="s">
        <v>37</v>
      </c>
      <c r="B19" s="164" t="s">
        <v>4</v>
      </c>
      <c r="C19" s="144" t="s">
        <v>36</v>
      </c>
      <c r="D19" s="66">
        <f>E19/$E$73</f>
        <v>3.3571128829206882E-2</v>
      </c>
      <c r="E19" s="128">
        <v>8000</v>
      </c>
      <c r="F19" s="132"/>
      <c r="G19" s="133">
        <v>8000</v>
      </c>
      <c r="H19" s="124"/>
      <c r="I19" s="124"/>
      <c r="J19" s="124"/>
      <c r="K19" s="125"/>
      <c r="L19" s="126"/>
      <c r="M19" s="102">
        <f t="shared" ref="M19:M21" si="3">SUM(F19:L19)</f>
        <v>8000</v>
      </c>
    </row>
    <row r="20" spans="1:13" x14ac:dyDescent="0.2">
      <c r="B20" s="164" t="s">
        <v>15</v>
      </c>
      <c r="C20" s="145" t="s">
        <v>65</v>
      </c>
      <c r="D20" s="66">
        <f>E20/$E$73</f>
        <v>7.5535039865715484E-2</v>
      </c>
      <c r="E20" s="128">
        <v>18000</v>
      </c>
      <c r="F20" s="132"/>
      <c r="G20" s="133">
        <v>18000</v>
      </c>
      <c r="H20" s="124"/>
      <c r="I20" s="124"/>
      <c r="J20" s="124"/>
      <c r="K20" s="125"/>
      <c r="L20" s="126"/>
      <c r="M20" s="102">
        <f t="shared" si="3"/>
        <v>18000</v>
      </c>
    </row>
    <row r="21" spans="1:13" x14ac:dyDescent="0.2">
      <c r="B21" s="162" t="s">
        <v>50</v>
      </c>
      <c r="C21" s="145" t="s">
        <v>55</v>
      </c>
      <c r="D21" s="66">
        <f>E21/$E$73</f>
        <v>4.1963911036508603E-3</v>
      </c>
      <c r="E21" s="128">
        <v>1000</v>
      </c>
      <c r="F21" s="132"/>
      <c r="G21" s="133">
        <v>1000</v>
      </c>
      <c r="H21" s="124"/>
      <c r="I21" s="124"/>
      <c r="J21" s="124"/>
      <c r="K21" s="125"/>
      <c r="L21" s="126"/>
      <c r="M21" s="102">
        <f t="shared" si="3"/>
        <v>1000</v>
      </c>
    </row>
    <row r="22" spans="1:13" x14ac:dyDescent="0.2">
      <c r="B22" s="165"/>
      <c r="C22" s="74" t="s">
        <v>86</v>
      </c>
      <c r="D22" s="75">
        <f>E22/$E$73</f>
        <v>0.11330255979857323</v>
      </c>
      <c r="E22" s="76">
        <f>SUM(E19:E21)</f>
        <v>27000</v>
      </c>
      <c r="F22" s="84"/>
      <c r="G22" s="85"/>
      <c r="H22" s="85"/>
      <c r="I22" s="85"/>
      <c r="J22" s="85"/>
      <c r="K22" s="86"/>
      <c r="L22" s="87"/>
      <c r="M22" s="103">
        <f>SUM(M19:M21)</f>
        <v>27000</v>
      </c>
    </row>
    <row r="23" spans="1:13" x14ac:dyDescent="0.2">
      <c r="B23" s="163" t="s">
        <v>57</v>
      </c>
      <c r="C23" s="39"/>
      <c r="D23" s="68"/>
      <c r="E23" s="51"/>
      <c r="F23" s="46"/>
      <c r="G23" s="33"/>
      <c r="H23" s="33"/>
      <c r="I23" s="33"/>
      <c r="J23" s="33"/>
      <c r="K23" s="34"/>
      <c r="L23" s="43"/>
      <c r="M23" s="104"/>
    </row>
    <row r="24" spans="1:13" x14ac:dyDescent="0.2">
      <c r="B24" s="164" t="s">
        <v>4</v>
      </c>
      <c r="C24" s="145" t="s">
        <v>95</v>
      </c>
      <c r="D24" s="66">
        <f t="shared" ref="D24:D31" si="4">E24/$E$73</f>
        <v>0.1888375996642887</v>
      </c>
      <c r="E24" s="128">
        <v>45000</v>
      </c>
      <c r="F24" s="134"/>
      <c r="G24" s="133"/>
      <c r="H24" s="133">
        <v>45000</v>
      </c>
      <c r="I24" s="133"/>
      <c r="J24" s="133"/>
      <c r="K24" s="135"/>
      <c r="L24" s="136"/>
      <c r="M24" s="102">
        <f t="shared" ref="M24:M30" si="5">SUM(F24:L24)</f>
        <v>45000</v>
      </c>
    </row>
    <row r="25" spans="1:13" x14ac:dyDescent="0.2">
      <c r="B25" s="164" t="s">
        <v>15</v>
      </c>
      <c r="C25" s="145" t="s">
        <v>17</v>
      </c>
      <c r="D25" s="66">
        <f t="shared" si="4"/>
        <v>8.3927822073017203E-2</v>
      </c>
      <c r="E25" s="128">
        <v>20000</v>
      </c>
      <c r="F25" s="134"/>
      <c r="G25" s="133"/>
      <c r="H25" s="133">
        <v>20000</v>
      </c>
      <c r="I25" s="133"/>
      <c r="J25" s="133"/>
      <c r="K25" s="135"/>
      <c r="L25" s="136"/>
      <c r="M25" s="102">
        <f t="shared" si="5"/>
        <v>20000</v>
      </c>
    </row>
    <row r="26" spans="1:13" x14ac:dyDescent="0.2">
      <c r="B26" s="164" t="s">
        <v>4</v>
      </c>
      <c r="C26" s="145" t="s">
        <v>24</v>
      </c>
      <c r="D26" s="66">
        <f t="shared" si="4"/>
        <v>5.035669324381032E-2</v>
      </c>
      <c r="E26" s="128">
        <v>12000</v>
      </c>
      <c r="F26" s="134"/>
      <c r="G26" s="133"/>
      <c r="H26" s="133">
        <v>12000</v>
      </c>
      <c r="I26" s="133"/>
      <c r="J26" s="133"/>
      <c r="K26" s="135"/>
      <c r="L26" s="136"/>
      <c r="M26" s="102">
        <f t="shared" si="5"/>
        <v>12000</v>
      </c>
    </row>
    <row r="27" spans="1:13" x14ac:dyDescent="0.2">
      <c r="B27" s="164" t="s">
        <v>15</v>
      </c>
      <c r="C27" s="145" t="s">
        <v>18</v>
      </c>
      <c r="D27" s="66">
        <f t="shared" si="4"/>
        <v>6.2945866554762905E-2</v>
      </c>
      <c r="E27" s="128">
        <v>15000</v>
      </c>
      <c r="F27" s="134"/>
      <c r="G27" s="133"/>
      <c r="H27" s="133">
        <v>15000</v>
      </c>
      <c r="I27" s="133"/>
      <c r="J27" s="133"/>
      <c r="K27" s="135"/>
      <c r="L27" s="136"/>
      <c r="M27" s="102">
        <f t="shared" si="5"/>
        <v>15000</v>
      </c>
    </row>
    <row r="28" spans="1:13" x14ac:dyDescent="0.2">
      <c r="B28" s="164" t="s">
        <v>4</v>
      </c>
      <c r="C28" s="145" t="s">
        <v>45</v>
      </c>
      <c r="D28" s="66">
        <f t="shared" si="4"/>
        <v>0</v>
      </c>
      <c r="E28" s="128"/>
      <c r="F28" s="134"/>
      <c r="G28" s="133"/>
      <c r="H28" s="133"/>
      <c r="I28" s="133"/>
      <c r="J28" s="133"/>
      <c r="K28" s="135"/>
      <c r="L28" s="136"/>
      <c r="M28" s="102">
        <f t="shared" si="5"/>
        <v>0</v>
      </c>
    </row>
    <row r="29" spans="1:13" x14ac:dyDescent="0.2">
      <c r="B29" s="164" t="s">
        <v>15</v>
      </c>
      <c r="C29" s="145" t="s">
        <v>7</v>
      </c>
      <c r="D29" s="66">
        <f t="shared" si="4"/>
        <v>1.3428451531682753E-2</v>
      </c>
      <c r="E29" s="128">
        <v>3200</v>
      </c>
      <c r="F29" s="134"/>
      <c r="G29" s="133"/>
      <c r="H29" s="133">
        <v>3200</v>
      </c>
      <c r="I29" s="133"/>
      <c r="J29" s="133"/>
      <c r="K29" s="135"/>
      <c r="L29" s="136"/>
      <c r="M29" s="102">
        <f t="shared" si="5"/>
        <v>3200</v>
      </c>
    </row>
    <row r="30" spans="1:13" x14ac:dyDescent="0.2">
      <c r="B30" s="162" t="s">
        <v>9</v>
      </c>
      <c r="C30" s="145" t="s">
        <v>55</v>
      </c>
      <c r="D30" s="66">
        <f t="shared" si="4"/>
        <v>0</v>
      </c>
      <c r="E30" s="129"/>
      <c r="F30" s="134"/>
      <c r="G30" s="133"/>
      <c r="H30" s="133"/>
      <c r="I30" s="133"/>
      <c r="J30" s="133"/>
      <c r="K30" s="135"/>
      <c r="L30" s="136"/>
      <c r="M30" s="102">
        <f t="shared" si="5"/>
        <v>0</v>
      </c>
    </row>
    <row r="31" spans="1:13" x14ac:dyDescent="0.2">
      <c r="B31" s="159"/>
      <c r="C31" s="74" t="s">
        <v>87</v>
      </c>
      <c r="D31" s="75">
        <f t="shared" si="4"/>
        <v>0.39949643306756188</v>
      </c>
      <c r="E31" s="76">
        <f>SUM(E24:E30)</f>
        <v>95200</v>
      </c>
      <c r="F31" s="84"/>
      <c r="G31" s="85"/>
      <c r="H31" s="85"/>
      <c r="I31" s="85"/>
      <c r="J31" s="85"/>
      <c r="K31" s="86"/>
      <c r="L31" s="87"/>
      <c r="M31" s="103">
        <f>SUM(M24:M30)</f>
        <v>95200</v>
      </c>
    </row>
    <row r="32" spans="1:13" x14ac:dyDescent="0.2">
      <c r="B32" s="163" t="s">
        <v>58</v>
      </c>
      <c r="C32" s="40"/>
      <c r="D32" s="69"/>
      <c r="E32" s="51"/>
      <c r="F32" s="46"/>
      <c r="G32" s="33"/>
      <c r="H32" s="33"/>
      <c r="I32" s="33"/>
      <c r="J32" s="33"/>
      <c r="K32" s="34"/>
      <c r="L32" s="43"/>
      <c r="M32" s="104"/>
    </row>
    <row r="33" spans="2:13" x14ac:dyDescent="0.2">
      <c r="B33" s="164" t="s">
        <v>4</v>
      </c>
      <c r="C33" s="145" t="s">
        <v>39</v>
      </c>
      <c r="D33" s="66">
        <f t="shared" ref="D33:D40" si="6">E33/$E$73</f>
        <v>7.5535039865715484E-2</v>
      </c>
      <c r="E33" s="128">
        <v>18000</v>
      </c>
      <c r="F33" s="134"/>
      <c r="G33" s="133"/>
      <c r="H33" s="133"/>
      <c r="I33" s="133">
        <v>18000</v>
      </c>
      <c r="J33" s="133"/>
      <c r="K33" s="135"/>
      <c r="L33" s="136"/>
      <c r="M33" s="102">
        <f t="shared" ref="M33:M39" si="7">SUM(F33:L33)</f>
        <v>18000</v>
      </c>
    </row>
    <row r="34" spans="2:13" x14ac:dyDescent="0.2">
      <c r="B34" s="164" t="s">
        <v>15</v>
      </c>
      <c r="C34" s="143" t="s">
        <v>8</v>
      </c>
      <c r="D34" s="66">
        <f t="shared" si="6"/>
        <v>9.2320604280318921E-2</v>
      </c>
      <c r="E34" s="127">
        <v>22000</v>
      </c>
      <c r="F34" s="132"/>
      <c r="G34" s="124"/>
      <c r="H34" s="124"/>
      <c r="I34" s="124">
        <v>22000</v>
      </c>
      <c r="J34" s="124"/>
      <c r="K34" s="125"/>
      <c r="L34" s="126"/>
      <c r="M34" s="102">
        <f t="shared" si="7"/>
        <v>22000</v>
      </c>
    </row>
    <row r="35" spans="2:13" x14ac:dyDescent="0.2">
      <c r="B35" s="164" t="s">
        <v>4</v>
      </c>
      <c r="C35" s="144" t="s">
        <v>49</v>
      </c>
      <c r="D35" s="66">
        <f t="shared" si="6"/>
        <v>0</v>
      </c>
      <c r="E35" s="127"/>
      <c r="F35" s="132"/>
      <c r="G35" s="124"/>
      <c r="H35" s="124"/>
      <c r="I35" s="124"/>
      <c r="J35" s="124"/>
      <c r="K35" s="125"/>
      <c r="L35" s="126"/>
      <c r="M35" s="102">
        <f t="shared" si="7"/>
        <v>0</v>
      </c>
    </row>
    <row r="36" spans="2:13" x14ac:dyDescent="0.2">
      <c r="B36" s="164" t="s">
        <v>4</v>
      </c>
      <c r="C36" s="144" t="s">
        <v>69</v>
      </c>
      <c r="D36" s="66">
        <f t="shared" si="6"/>
        <v>8.3927822073017203E-2</v>
      </c>
      <c r="E36" s="127">
        <v>20000</v>
      </c>
      <c r="F36" s="132"/>
      <c r="G36" s="124"/>
      <c r="H36" s="124"/>
      <c r="I36" s="124">
        <v>20000</v>
      </c>
      <c r="J36" s="124"/>
      <c r="K36" s="125"/>
      <c r="L36" s="126"/>
      <c r="M36" s="102">
        <f t="shared" si="7"/>
        <v>20000</v>
      </c>
    </row>
    <row r="37" spans="2:13" x14ac:dyDescent="0.2">
      <c r="B37" s="164" t="s">
        <v>4</v>
      </c>
      <c r="C37" s="144" t="s">
        <v>70</v>
      </c>
      <c r="D37" s="66">
        <f t="shared" si="6"/>
        <v>0</v>
      </c>
      <c r="E37" s="129"/>
      <c r="F37" s="132"/>
      <c r="G37" s="124"/>
      <c r="H37" s="124"/>
      <c r="I37" s="133"/>
      <c r="J37" s="124"/>
      <c r="K37" s="125"/>
      <c r="L37" s="126"/>
      <c r="M37" s="102">
        <f t="shared" si="7"/>
        <v>0</v>
      </c>
    </row>
    <row r="38" spans="2:13" x14ac:dyDescent="0.2">
      <c r="B38" s="164" t="s">
        <v>4</v>
      </c>
      <c r="C38" s="144" t="s">
        <v>41</v>
      </c>
      <c r="D38" s="66">
        <f t="shared" si="6"/>
        <v>0</v>
      </c>
      <c r="E38" s="129"/>
      <c r="F38" s="132"/>
      <c r="G38" s="124"/>
      <c r="H38" s="124"/>
      <c r="I38" s="133"/>
      <c r="J38" s="124"/>
      <c r="K38" s="125"/>
      <c r="L38" s="126"/>
      <c r="M38" s="102">
        <f t="shared" si="7"/>
        <v>0</v>
      </c>
    </row>
    <row r="39" spans="2:13" x14ac:dyDescent="0.2">
      <c r="B39" s="162" t="s">
        <v>9</v>
      </c>
      <c r="C39" s="144" t="s">
        <v>55</v>
      </c>
      <c r="D39" s="66">
        <f t="shared" si="6"/>
        <v>0</v>
      </c>
      <c r="E39" s="129"/>
      <c r="F39" s="132"/>
      <c r="G39" s="124"/>
      <c r="H39" s="124"/>
      <c r="I39" s="133"/>
      <c r="J39" s="124"/>
      <c r="K39" s="125"/>
      <c r="L39" s="126"/>
      <c r="M39" s="102">
        <f t="shared" si="7"/>
        <v>0</v>
      </c>
    </row>
    <row r="40" spans="2:13" x14ac:dyDescent="0.2">
      <c r="B40" s="165"/>
      <c r="C40" s="74" t="s">
        <v>88</v>
      </c>
      <c r="D40" s="75">
        <f t="shared" si="6"/>
        <v>0.25178346621905162</v>
      </c>
      <c r="E40" s="76">
        <f>SUM(E33:E39)</f>
        <v>60000</v>
      </c>
      <c r="F40" s="84"/>
      <c r="G40" s="85"/>
      <c r="H40" s="85"/>
      <c r="I40" s="85"/>
      <c r="J40" s="85"/>
      <c r="K40" s="86"/>
      <c r="L40" s="87"/>
      <c r="M40" s="103">
        <f>SUM(M33:M39)</f>
        <v>60000</v>
      </c>
    </row>
    <row r="41" spans="2:13" x14ac:dyDescent="0.2">
      <c r="B41" s="163" t="s">
        <v>59</v>
      </c>
      <c r="C41" s="39"/>
      <c r="D41" s="68"/>
      <c r="E41" s="51"/>
      <c r="F41" s="46"/>
      <c r="G41" s="33"/>
      <c r="H41" s="33"/>
      <c r="I41" s="33"/>
      <c r="J41" s="33"/>
      <c r="K41" s="34"/>
      <c r="L41" s="43"/>
      <c r="M41" s="104"/>
    </row>
    <row r="42" spans="2:13" x14ac:dyDescent="0.2">
      <c r="B42" s="164" t="s">
        <v>15</v>
      </c>
      <c r="C42" s="143" t="s">
        <v>10</v>
      </c>
      <c r="D42" s="66">
        <f t="shared" ref="D42:D44" si="8">E42/$E$73</f>
        <v>5.8749475451112046E-2</v>
      </c>
      <c r="E42" s="127">
        <v>14000</v>
      </c>
      <c r="F42" s="132"/>
      <c r="G42" s="124"/>
      <c r="H42" s="124"/>
      <c r="I42" s="124">
        <v>14000</v>
      </c>
      <c r="J42" s="133"/>
      <c r="K42" s="135"/>
      <c r="L42" s="136"/>
      <c r="M42" s="102">
        <f t="shared" ref="M42:M43" si="9">SUM(F42:L42)</f>
        <v>14000</v>
      </c>
    </row>
    <row r="43" spans="2:13" x14ac:dyDescent="0.2">
      <c r="B43" s="162" t="s">
        <v>9</v>
      </c>
      <c r="C43" s="143" t="s">
        <v>55</v>
      </c>
      <c r="D43" s="66">
        <f t="shared" si="8"/>
        <v>0</v>
      </c>
      <c r="E43" s="129"/>
      <c r="F43" s="132"/>
      <c r="G43" s="124"/>
      <c r="H43" s="124"/>
      <c r="I43" s="133"/>
      <c r="J43" s="133"/>
      <c r="K43" s="135"/>
      <c r="L43" s="136"/>
      <c r="M43" s="102">
        <f t="shared" si="9"/>
        <v>0</v>
      </c>
    </row>
    <row r="44" spans="2:13" x14ac:dyDescent="0.2">
      <c r="B44" s="165"/>
      <c r="C44" s="74" t="s">
        <v>89</v>
      </c>
      <c r="D44" s="75">
        <f t="shared" si="8"/>
        <v>5.8749475451112046E-2</v>
      </c>
      <c r="E44" s="76">
        <f>SUM(E42:E43)</f>
        <v>14000</v>
      </c>
      <c r="F44" s="84"/>
      <c r="G44" s="85"/>
      <c r="H44" s="85"/>
      <c r="I44" s="88"/>
      <c r="J44" s="85"/>
      <c r="K44" s="86"/>
      <c r="L44" s="87"/>
      <c r="M44" s="103">
        <f>SUM(M42:M43)</f>
        <v>14000</v>
      </c>
    </row>
    <row r="45" spans="2:13" x14ac:dyDescent="0.2">
      <c r="B45" s="163" t="s">
        <v>60</v>
      </c>
      <c r="C45" s="41"/>
      <c r="D45" s="68"/>
      <c r="E45" s="51"/>
      <c r="F45" s="46"/>
      <c r="G45" s="33"/>
      <c r="H45" s="33"/>
      <c r="I45" s="35"/>
      <c r="J45" s="36"/>
      <c r="K45" s="37"/>
      <c r="L45" s="44"/>
      <c r="M45" s="105"/>
    </row>
    <row r="46" spans="2:13" x14ac:dyDescent="0.2">
      <c r="B46" s="166" t="s">
        <v>4</v>
      </c>
      <c r="C46" s="146" t="s">
        <v>23</v>
      </c>
      <c r="D46" s="66">
        <f t="shared" ref="D46:D49" si="10">E46/$E$73</f>
        <v>2.9374737725556023E-2</v>
      </c>
      <c r="E46" s="127">
        <v>7000</v>
      </c>
      <c r="F46" s="132"/>
      <c r="G46" s="124"/>
      <c r="H46" s="124"/>
      <c r="I46" s="137"/>
      <c r="J46" s="124">
        <v>7000</v>
      </c>
      <c r="K46" s="135"/>
      <c r="L46" s="136"/>
      <c r="M46" s="102">
        <f t="shared" ref="M46:M48" si="11">SUM(F46:L46)</f>
        <v>7000</v>
      </c>
    </row>
    <row r="47" spans="2:13" x14ac:dyDescent="0.2">
      <c r="B47" s="166" t="s">
        <v>15</v>
      </c>
      <c r="C47" s="147" t="s">
        <v>5</v>
      </c>
      <c r="D47" s="66">
        <f t="shared" si="10"/>
        <v>3.3571128829206882E-2</v>
      </c>
      <c r="E47" s="127">
        <v>8000</v>
      </c>
      <c r="F47" s="132"/>
      <c r="G47" s="124"/>
      <c r="H47" s="124"/>
      <c r="I47" s="137"/>
      <c r="J47" s="124">
        <v>8000</v>
      </c>
      <c r="K47" s="135"/>
      <c r="L47" s="136"/>
      <c r="M47" s="102">
        <f t="shared" si="11"/>
        <v>8000</v>
      </c>
    </row>
    <row r="48" spans="2:13" x14ac:dyDescent="0.2">
      <c r="B48" s="166" t="s">
        <v>15</v>
      </c>
      <c r="C48" s="146" t="s">
        <v>6</v>
      </c>
      <c r="D48" s="66">
        <f t="shared" si="10"/>
        <v>5.4553084347461187E-2</v>
      </c>
      <c r="E48" s="127">
        <v>13000</v>
      </c>
      <c r="F48" s="132"/>
      <c r="G48" s="124"/>
      <c r="H48" s="124"/>
      <c r="I48" s="124"/>
      <c r="J48" s="124">
        <v>13000</v>
      </c>
      <c r="K48" s="135"/>
      <c r="L48" s="136"/>
      <c r="M48" s="102">
        <f t="shared" si="11"/>
        <v>13000</v>
      </c>
    </row>
    <row r="49" spans="2:13" x14ac:dyDescent="0.2">
      <c r="B49" s="159"/>
      <c r="C49" s="74" t="s">
        <v>90</v>
      </c>
      <c r="D49" s="75">
        <f t="shared" si="10"/>
        <v>0.11749895090222409</v>
      </c>
      <c r="E49" s="76">
        <f>SUM(E46:E48)</f>
        <v>28000</v>
      </c>
      <c r="F49" s="84"/>
      <c r="G49" s="85"/>
      <c r="H49" s="85"/>
      <c r="I49" s="85"/>
      <c r="J49" s="85"/>
      <c r="K49" s="86"/>
      <c r="L49" s="87"/>
      <c r="M49" s="103">
        <f>SUM(M46:M48)</f>
        <v>28000</v>
      </c>
    </row>
    <row r="50" spans="2:13" x14ac:dyDescent="0.2">
      <c r="B50" s="167" t="s">
        <v>61</v>
      </c>
      <c r="C50" s="42"/>
      <c r="D50" s="68"/>
      <c r="E50" s="51"/>
      <c r="F50" s="46"/>
      <c r="G50" s="33"/>
      <c r="H50" s="33"/>
      <c r="I50" s="30"/>
      <c r="J50" s="30"/>
      <c r="K50" s="31"/>
      <c r="L50" s="32"/>
      <c r="M50" s="101"/>
    </row>
    <row r="51" spans="2:13" x14ac:dyDescent="0.2">
      <c r="B51" s="166" t="s">
        <v>4</v>
      </c>
      <c r="C51" s="146" t="s">
        <v>67</v>
      </c>
      <c r="D51" s="66">
        <f t="shared" ref="D51:D55" si="12">E51/$E$73</f>
        <v>0</v>
      </c>
      <c r="E51" s="129"/>
      <c r="F51" s="132"/>
      <c r="G51" s="124"/>
      <c r="H51" s="124"/>
      <c r="I51" s="124"/>
      <c r="J51" s="138"/>
      <c r="K51" s="135"/>
      <c r="L51" s="136"/>
      <c r="M51" s="102">
        <f t="shared" ref="M51:M54" si="13">SUM(F51:L51)</f>
        <v>0</v>
      </c>
    </row>
    <row r="52" spans="2:13" x14ac:dyDescent="0.2">
      <c r="B52" s="166" t="s">
        <v>4</v>
      </c>
      <c r="C52" s="146" t="s">
        <v>68</v>
      </c>
      <c r="D52" s="66">
        <f t="shared" si="12"/>
        <v>0</v>
      </c>
      <c r="E52" s="129"/>
      <c r="F52" s="132"/>
      <c r="G52" s="124"/>
      <c r="H52" s="124"/>
      <c r="I52" s="124"/>
      <c r="J52" s="138"/>
      <c r="K52" s="135"/>
      <c r="L52" s="136"/>
      <c r="M52" s="102">
        <f t="shared" si="13"/>
        <v>0</v>
      </c>
    </row>
    <row r="53" spans="2:13" x14ac:dyDescent="0.2">
      <c r="B53" s="166" t="s">
        <v>15</v>
      </c>
      <c r="C53" s="146" t="s">
        <v>11</v>
      </c>
      <c r="D53" s="66">
        <f t="shared" si="12"/>
        <v>0</v>
      </c>
      <c r="E53" s="129"/>
      <c r="F53" s="132"/>
      <c r="G53" s="124"/>
      <c r="H53" s="124"/>
      <c r="I53" s="124"/>
      <c r="J53" s="138"/>
      <c r="K53" s="135"/>
      <c r="L53" s="136"/>
      <c r="M53" s="102">
        <f t="shared" si="13"/>
        <v>0</v>
      </c>
    </row>
    <row r="54" spans="2:13" x14ac:dyDescent="0.2">
      <c r="B54" s="166" t="s">
        <v>4</v>
      </c>
      <c r="C54" s="148" t="s">
        <v>40</v>
      </c>
      <c r="D54" s="66">
        <f t="shared" si="12"/>
        <v>0</v>
      </c>
      <c r="E54" s="130"/>
      <c r="F54" s="132"/>
      <c r="G54" s="124"/>
      <c r="H54" s="124"/>
      <c r="I54" s="124"/>
      <c r="J54" s="138"/>
      <c r="K54" s="135"/>
      <c r="L54" s="136"/>
      <c r="M54" s="102">
        <f t="shared" si="13"/>
        <v>0</v>
      </c>
    </row>
    <row r="55" spans="2:13" x14ac:dyDescent="0.2">
      <c r="B55" s="159"/>
      <c r="C55" s="78" t="s">
        <v>91</v>
      </c>
      <c r="D55" s="75">
        <f t="shared" si="12"/>
        <v>0</v>
      </c>
      <c r="E55" s="79">
        <f>SUM(E51:E54)</f>
        <v>0</v>
      </c>
      <c r="F55" s="84"/>
      <c r="G55" s="85"/>
      <c r="H55" s="85"/>
      <c r="I55" s="85"/>
      <c r="J55" s="85"/>
      <c r="K55" s="86"/>
      <c r="L55" s="87"/>
      <c r="M55" s="106">
        <f>SUM(M51:M54)</f>
        <v>0</v>
      </c>
    </row>
    <row r="56" spans="2:13" x14ac:dyDescent="0.2">
      <c r="B56" s="167" t="s">
        <v>62</v>
      </c>
      <c r="C56" s="42"/>
      <c r="D56" s="68"/>
      <c r="E56" s="51"/>
      <c r="F56" s="46"/>
      <c r="G56" s="33"/>
      <c r="H56" s="33"/>
      <c r="I56" s="33"/>
      <c r="J56" s="30"/>
      <c r="K56" s="31"/>
      <c r="L56" s="32"/>
      <c r="M56" s="101"/>
    </row>
    <row r="57" spans="2:13" x14ac:dyDescent="0.2">
      <c r="B57" s="164" t="s">
        <v>15</v>
      </c>
      <c r="C57" s="143" t="s">
        <v>12</v>
      </c>
      <c r="D57" s="66">
        <f t="shared" ref="D57:D58" si="14">E57/$E$73</f>
        <v>0</v>
      </c>
      <c r="E57" s="129"/>
      <c r="F57" s="132"/>
      <c r="G57" s="124"/>
      <c r="H57" s="124"/>
      <c r="I57" s="124"/>
      <c r="J57" s="138"/>
      <c r="K57" s="135"/>
      <c r="L57" s="136"/>
      <c r="M57" s="102">
        <f t="shared" ref="M57" si="15">SUM(F57:L57)</f>
        <v>0</v>
      </c>
    </row>
    <row r="58" spans="2:13" x14ac:dyDescent="0.2">
      <c r="B58" s="159"/>
      <c r="C58" s="74" t="s">
        <v>92</v>
      </c>
      <c r="D58" s="75">
        <f t="shared" si="14"/>
        <v>0</v>
      </c>
      <c r="E58" s="79">
        <f>SUM(E57)</f>
        <v>0</v>
      </c>
      <c r="F58" s="84"/>
      <c r="G58" s="85"/>
      <c r="H58" s="85"/>
      <c r="I58" s="85"/>
      <c r="J58" s="88"/>
      <c r="K58" s="86"/>
      <c r="L58" s="87"/>
      <c r="M58" s="106">
        <f>SUM(M57)</f>
        <v>0</v>
      </c>
    </row>
    <row r="59" spans="2:13" x14ac:dyDescent="0.2">
      <c r="B59" s="167" t="s">
        <v>63</v>
      </c>
      <c r="C59" s="42"/>
      <c r="D59" s="68"/>
      <c r="E59" s="51"/>
      <c r="F59" s="46"/>
      <c r="G59" s="33"/>
      <c r="H59" s="33"/>
      <c r="I59" s="33"/>
      <c r="J59" s="30"/>
      <c r="K59" s="31"/>
      <c r="L59" s="32"/>
      <c r="M59" s="101"/>
    </row>
    <row r="60" spans="2:13" x14ac:dyDescent="0.2">
      <c r="B60" s="164" t="s">
        <v>4</v>
      </c>
      <c r="C60" s="145" t="s">
        <v>42</v>
      </c>
      <c r="D60" s="66">
        <f t="shared" ref="D60:D63" si="16">E60/$E$73</f>
        <v>0</v>
      </c>
      <c r="E60" s="129"/>
      <c r="F60" s="139" t="s">
        <v>19</v>
      </c>
      <c r="G60" s="124"/>
      <c r="H60" s="124"/>
      <c r="I60" s="124"/>
      <c r="J60" s="133"/>
      <c r="K60" s="138"/>
      <c r="L60" s="140"/>
      <c r="M60" s="102">
        <f t="shared" ref="M60:M62" si="17">SUM(F60:L60)</f>
        <v>0</v>
      </c>
    </row>
    <row r="61" spans="2:13" x14ac:dyDescent="0.2">
      <c r="B61" s="164" t="s">
        <v>4</v>
      </c>
      <c r="C61" s="142" t="s">
        <v>43</v>
      </c>
      <c r="D61" s="66">
        <f t="shared" si="16"/>
        <v>0</v>
      </c>
      <c r="E61" s="129"/>
      <c r="F61" s="139" t="s">
        <v>20</v>
      </c>
      <c r="G61" s="124"/>
      <c r="H61" s="124"/>
      <c r="I61" s="124"/>
      <c r="J61" s="133"/>
      <c r="K61" s="138"/>
      <c r="L61" s="140"/>
      <c r="M61" s="102">
        <f t="shared" si="17"/>
        <v>0</v>
      </c>
    </row>
    <row r="62" spans="2:13" x14ac:dyDescent="0.2">
      <c r="B62" s="161" t="s">
        <v>28</v>
      </c>
      <c r="C62" s="141" t="s">
        <v>2</v>
      </c>
      <c r="D62" s="66">
        <f t="shared" si="16"/>
        <v>0</v>
      </c>
      <c r="E62" s="129"/>
      <c r="F62" s="132" t="s">
        <v>20</v>
      </c>
      <c r="G62" s="124"/>
      <c r="H62" s="124"/>
      <c r="I62" s="124"/>
      <c r="J62" s="138"/>
      <c r="K62" s="135"/>
      <c r="L62" s="136"/>
      <c r="M62" s="102">
        <f t="shared" si="17"/>
        <v>0</v>
      </c>
    </row>
    <row r="63" spans="2:13" x14ac:dyDescent="0.2">
      <c r="B63" s="159"/>
      <c r="C63" s="74" t="s">
        <v>93</v>
      </c>
      <c r="D63" s="75">
        <f t="shared" si="16"/>
        <v>0</v>
      </c>
      <c r="E63" s="79">
        <f>SUM(E60:E62)</f>
        <v>0</v>
      </c>
      <c r="F63" s="84" t="s">
        <v>21</v>
      </c>
      <c r="G63" s="85"/>
      <c r="H63" s="85"/>
      <c r="I63" s="85"/>
      <c r="J63" s="88"/>
      <c r="K63" s="86"/>
      <c r="L63" s="87"/>
      <c r="M63" s="106">
        <f>SUM(M60:M62)</f>
        <v>0</v>
      </c>
    </row>
    <row r="64" spans="2:13" x14ac:dyDescent="0.2">
      <c r="B64" s="167" t="s">
        <v>64</v>
      </c>
      <c r="C64" s="42"/>
      <c r="D64" s="68"/>
      <c r="E64" s="51"/>
      <c r="F64" s="33"/>
      <c r="G64" s="33"/>
      <c r="H64" s="33"/>
      <c r="I64" s="33"/>
      <c r="J64" s="30"/>
      <c r="K64" s="31"/>
      <c r="L64" s="32"/>
      <c r="M64" s="101"/>
    </row>
    <row r="65" spans="2:13" x14ac:dyDescent="0.2">
      <c r="B65" s="168" t="s">
        <v>15</v>
      </c>
      <c r="C65" s="141" t="s">
        <v>3</v>
      </c>
      <c r="D65" s="66">
        <f t="shared" ref="D65:D72" si="18">E65/$E$73</f>
        <v>0</v>
      </c>
      <c r="E65" s="129"/>
      <c r="F65" s="132"/>
      <c r="G65" s="124"/>
      <c r="H65" s="124"/>
      <c r="I65" s="124"/>
      <c r="J65" s="133"/>
      <c r="K65" s="135"/>
      <c r="L65" s="136"/>
      <c r="M65" s="102">
        <f t="shared" ref="M65:M71" si="19">SUM(F65:L65)</f>
        <v>0</v>
      </c>
    </row>
    <row r="66" spans="2:13" x14ac:dyDescent="0.2">
      <c r="B66" s="168" t="s">
        <v>4</v>
      </c>
      <c r="C66" s="144" t="s">
        <v>44</v>
      </c>
      <c r="D66" s="66">
        <f t="shared" si="18"/>
        <v>0</v>
      </c>
      <c r="E66" s="129"/>
      <c r="F66" s="132"/>
      <c r="G66" s="124"/>
      <c r="H66" s="124"/>
      <c r="I66" s="124"/>
      <c r="J66" s="133"/>
      <c r="K66" s="135"/>
      <c r="L66" s="136"/>
      <c r="M66" s="102">
        <f t="shared" si="19"/>
        <v>0</v>
      </c>
    </row>
    <row r="67" spans="2:13" x14ac:dyDescent="0.2">
      <c r="B67" s="168" t="s">
        <v>4</v>
      </c>
      <c r="C67" s="144" t="s">
        <v>66</v>
      </c>
      <c r="D67" s="66">
        <f t="shared" si="18"/>
        <v>0</v>
      </c>
      <c r="E67" s="129"/>
      <c r="F67" s="132"/>
      <c r="G67" s="124"/>
      <c r="H67" s="124"/>
      <c r="I67" s="124"/>
      <c r="J67" s="133"/>
      <c r="K67" s="135"/>
      <c r="L67" s="136"/>
      <c r="M67" s="102">
        <f t="shared" si="19"/>
        <v>0</v>
      </c>
    </row>
    <row r="68" spans="2:13" x14ac:dyDescent="0.2">
      <c r="B68" s="168" t="s">
        <v>4</v>
      </c>
      <c r="C68" s="142" t="s">
        <v>46</v>
      </c>
      <c r="D68" s="66">
        <f t="shared" si="18"/>
        <v>0</v>
      </c>
      <c r="E68" s="129"/>
      <c r="F68" s="132"/>
      <c r="G68" s="124"/>
      <c r="H68" s="124"/>
      <c r="I68" s="124"/>
      <c r="J68" s="133"/>
      <c r="K68" s="135"/>
      <c r="L68" s="136"/>
      <c r="M68" s="102">
        <f t="shared" si="19"/>
        <v>0</v>
      </c>
    </row>
    <row r="69" spans="2:13" x14ac:dyDescent="0.2">
      <c r="B69" s="166" t="s">
        <v>15</v>
      </c>
      <c r="C69" s="142" t="s">
        <v>47</v>
      </c>
      <c r="D69" s="66">
        <f t="shared" si="18"/>
        <v>0</v>
      </c>
      <c r="E69" s="131"/>
      <c r="F69" s="132"/>
      <c r="G69" s="124"/>
      <c r="H69" s="124"/>
      <c r="I69" s="124"/>
      <c r="J69" s="133"/>
      <c r="K69" s="135"/>
      <c r="L69" s="136"/>
      <c r="M69" s="102">
        <f t="shared" si="19"/>
        <v>0</v>
      </c>
    </row>
    <row r="70" spans="2:13" x14ac:dyDescent="0.2">
      <c r="B70" s="166" t="s">
        <v>4</v>
      </c>
      <c r="C70" s="145" t="s">
        <v>48</v>
      </c>
      <c r="D70" s="66">
        <f t="shared" si="18"/>
        <v>0</v>
      </c>
      <c r="E70" s="131"/>
      <c r="F70" s="132"/>
      <c r="G70" s="124"/>
      <c r="H70" s="124"/>
      <c r="I70" s="124"/>
      <c r="J70" s="133"/>
      <c r="K70" s="135"/>
      <c r="L70" s="136"/>
      <c r="M70" s="102">
        <f t="shared" si="19"/>
        <v>0</v>
      </c>
    </row>
    <row r="71" spans="2:13" x14ac:dyDescent="0.2">
      <c r="B71" s="158" t="s">
        <v>22</v>
      </c>
      <c r="C71" s="145" t="s">
        <v>56</v>
      </c>
      <c r="D71" s="66">
        <f t="shared" si="18"/>
        <v>0</v>
      </c>
      <c r="E71" s="131"/>
      <c r="F71" s="132"/>
      <c r="G71" s="124"/>
      <c r="H71" s="124"/>
      <c r="I71" s="124"/>
      <c r="J71" s="133"/>
      <c r="K71" s="135"/>
      <c r="L71" s="136"/>
      <c r="M71" s="102">
        <f t="shared" si="19"/>
        <v>0</v>
      </c>
    </row>
    <row r="72" spans="2:13" ht="13.5" thickBot="1" x14ac:dyDescent="0.25">
      <c r="B72" s="158"/>
      <c r="C72" s="80" t="s">
        <v>94</v>
      </c>
      <c r="D72" s="81">
        <f t="shared" si="18"/>
        <v>0</v>
      </c>
      <c r="E72" s="82">
        <f>SUM(E65:E71)</f>
        <v>0</v>
      </c>
      <c r="F72" s="83"/>
      <c r="G72" s="96"/>
      <c r="H72" s="96"/>
      <c r="I72" s="96"/>
      <c r="J72" s="96"/>
      <c r="K72" s="97"/>
      <c r="L72" s="98"/>
      <c r="M72" s="107">
        <f>SUM(M65:M71)</f>
        <v>0</v>
      </c>
    </row>
    <row r="73" spans="2:13" ht="13.5" thickBot="1" x14ac:dyDescent="0.25">
      <c r="B73" s="112" t="s">
        <v>80</v>
      </c>
      <c r="C73" s="113"/>
      <c r="D73" s="100">
        <f>D72+D63+D58+D55+D49+D44+D40+D31+D22+D17+D12</f>
        <v>1</v>
      </c>
      <c r="E73" s="52">
        <f>E72+E63+E58+E55+E49+E44+E40+E31+E22+E17+E12</f>
        <v>238300</v>
      </c>
      <c r="F73" s="47">
        <f t="shared" ref="F73:L73" si="20">SUM(F7:F71)</f>
        <v>8300</v>
      </c>
      <c r="G73" s="48">
        <f t="shared" si="20"/>
        <v>32800</v>
      </c>
      <c r="H73" s="48">
        <f t="shared" si="20"/>
        <v>95200</v>
      </c>
      <c r="I73" s="48">
        <f t="shared" si="20"/>
        <v>74000</v>
      </c>
      <c r="J73" s="48">
        <f t="shared" si="20"/>
        <v>28000</v>
      </c>
      <c r="K73" s="48">
        <f t="shared" si="20"/>
        <v>0</v>
      </c>
      <c r="L73" s="49">
        <f t="shared" si="20"/>
        <v>0</v>
      </c>
      <c r="M73" s="99">
        <f>M72+M63+M58+M55+M49+M44+M40+M31+M22+M17+M12</f>
        <v>238300</v>
      </c>
    </row>
    <row r="74" spans="2:13" s="9" customFormat="1" ht="13.5" thickBot="1" x14ac:dyDescent="0.25">
      <c r="B74" s="149" t="s">
        <v>29</v>
      </c>
      <c r="C74" s="150"/>
      <c r="D74" s="150"/>
      <c r="E74" s="151"/>
      <c r="F74" s="53">
        <f>F73</f>
        <v>8300</v>
      </c>
      <c r="G74" s="54">
        <f t="shared" ref="G74:L74" si="21">F74+G73</f>
        <v>41100</v>
      </c>
      <c r="H74" s="54">
        <f t="shared" si="21"/>
        <v>136300</v>
      </c>
      <c r="I74" s="54">
        <f t="shared" si="21"/>
        <v>210300</v>
      </c>
      <c r="J74" s="54">
        <f t="shared" si="21"/>
        <v>238300</v>
      </c>
      <c r="K74" s="54">
        <f t="shared" si="21"/>
        <v>238300</v>
      </c>
      <c r="L74" s="55">
        <f t="shared" si="21"/>
        <v>238300</v>
      </c>
      <c r="M74" s="10"/>
    </row>
    <row r="75" spans="2:13" ht="13.5" thickBot="1" x14ac:dyDescent="0.25">
      <c r="B75" s="152" t="s">
        <v>81</v>
      </c>
      <c r="C75" s="153"/>
      <c r="D75" s="153"/>
      <c r="E75" s="154"/>
      <c r="F75" s="56">
        <f>F73/$M$73</f>
        <v>3.4830046160302143E-2</v>
      </c>
      <c r="G75" s="57">
        <f>G73/$M$73</f>
        <v>0.13764162819974821</v>
      </c>
      <c r="H75" s="57">
        <f>H73/$M$73</f>
        <v>0.39949643306756188</v>
      </c>
      <c r="I75" s="57">
        <f>I73/$M$73</f>
        <v>0.31053294167016365</v>
      </c>
      <c r="J75" s="57">
        <f>J73/$M$73</f>
        <v>0.11749895090222409</v>
      </c>
      <c r="K75" s="57">
        <f>K73/$M$73</f>
        <v>0</v>
      </c>
      <c r="L75" s="58">
        <f>L73/$M$73</f>
        <v>0</v>
      </c>
      <c r="M75" s="11"/>
    </row>
    <row r="76" spans="2:13" ht="13.5" thickBot="1" x14ac:dyDescent="0.25">
      <c r="B76" s="155" t="s">
        <v>82</v>
      </c>
      <c r="C76" s="156"/>
      <c r="D76" s="156"/>
      <c r="E76" s="157"/>
      <c r="F76" s="59">
        <f>F73/$M$73</f>
        <v>3.4830046160302143E-2</v>
      </c>
      <c r="G76" s="60">
        <f>F76+G75</f>
        <v>0.17247167436005034</v>
      </c>
      <c r="H76" s="60">
        <f>G76+H75</f>
        <v>0.57196810742761217</v>
      </c>
      <c r="I76" s="60">
        <f>H76+I75</f>
        <v>0.88250104909777582</v>
      </c>
      <c r="J76" s="60">
        <f>I76+J75</f>
        <v>0.99999999999999989</v>
      </c>
      <c r="K76" s="60">
        <f t="shared" ref="K76" si="22">J76+K75</f>
        <v>0.99999999999999989</v>
      </c>
      <c r="L76" s="61">
        <f>L73/$M$73</f>
        <v>0</v>
      </c>
      <c r="M76" s="11"/>
    </row>
    <row r="77" spans="2:13" s="6" customFormat="1" ht="12.95" customHeight="1" x14ac:dyDescent="0.15">
      <c r="D77" s="70"/>
      <c r="E77" s="5"/>
      <c r="F77" s="5"/>
      <c r="G77" s="5"/>
      <c r="H77" s="5"/>
      <c r="I77" s="5"/>
      <c r="J77" s="5"/>
      <c r="M77" s="62"/>
    </row>
    <row r="78" spans="2:13" s="6" customFormat="1" ht="10.5" x14ac:dyDescent="0.15">
      <c r="D78" s="70"/>
      <c r="E78" s="7"/>
      <c r="G78" s="5"/>
      <c r="H78" s="5"/>
      <c r="I78" s="5"/>
      <c r="J78" s="5"/>
    </row>
    <row r="79" spans="2:13" s="6" customFormat="1" ht="10.5" x14ac:dyDescent="0.15">
      <c r="C79" s="22"/>
      <c r="D79" s="71"/>
      <c r="E79" s="23"/>
      <c r="G79" s="5"/>
      <c r="H79" s="5"/>
      <c r="I79" s="5"/>
      <c r="J79" s="5"/>
    </row>
    <row r="80" spans="2:13" s="6" customFormat="1" ht="10.5" x14ac:dyDescent="0.15">
      <c r="D80" s="70"/>
      <c r="E80" s="5"/>
      <c r="F80" s="5"/>
      <c r="G80" s="5"/>
      <c r="H80" s="5"/>
      <c r="I80" s="5"/>
      <c r="J80" s="5"/>
    </row>
    <row r="81" spans="4:10" s="6" customFormat="1" ht="10.5" x14ac:dyDescent="0.15">
      <c r="D81" s="70"/>
      <c r="E81" s="5"/>
      <c r="F81" s="5"/>
      <c r="G81" s="5"/>
      <c r="H81" s="5"/>
      <c r="I81" s="5"/>
      <c r="J81" s="5"/>
    </row>
    <row r="84" spans="4:10" x14ac:dyDescent="0.2">
      <c r="D84" s="72"/>
      <c r="E84" s="2"/>
      <c r="I84" s="8"/>
    </row>
    <row r="85" spans="4:10" x14ac:dyDescent="0.2">
      <c r="D85" s="72"/>
      <c r="E85" s="2"/>
    </row>
    <row r="86" spans="4:10" x14ac:dyDescent="0.2">
      <c r="D86" s="72"/>
      <c r="E86" s="2"/>
    </row>
    <row r="87" spans="4:10" x14ac:dyDescent="0.2">
      <c r="D87" s="72"/>
      <c r="E87" s="2"/>
    </row>
    <row r="88" spans="4:10" x14ac:dyDescent="0.2">
      <c r="D88" s="72"/>
      <c r="E88" s="2"/>
    </row>
    <row r="89" spans="4:10" x14ac:dyDescent="0.2">
      <c r="D89" s="72"/>
      <c r="E89" s="2"/>
    </row>
    <row r="90" spans="4:10" x14ac:dyDescent="0.2">
      <c r="D90" s="72"/>
      <c r="E90" s="2"/>
    </row>
    <row r="91" spans="4:10" x14ac:dyDescent="0.2">
      <c r="D91" s="72"/>
      <c r="E91" s="2"/>
    </row>
    <row r="92" spans="4:10" x14ac:dyDescent="0.2">
      <c r="D92" s="73"/>
      <c r="E92"/>
    </row>
    <row r="93" spans="4:10" x14ac:dyDescent="0.2">
      <c r="D93" s="73"/>
      <c r="E93"/>
    </row>
    <row r="94" spans="4:10" x14ac:dyDescent="0.2">
      <c r="D94" s="73"/>
      <c r="E94"/>
    </row>
    <row r="95" spans="4:10" x14ac:dyDescent="0.2">
      <c r="D95" s="73"/>
      <c r="E95"/>
    </row>
    <row r="96" spans="4:10" x14ac:dyDescent="0.2">
      <c r="D96" s="73"/>
      <c r="E96"/>
    </row>
    <row r="97" spans="4:11" x14ac:dyDescent="0.2">
      <c r="D97" s="73"/>
      <c r="E97"/>
    </row>
    <row r="98" spans="4:11" x14ac:dyDescent="0.2">
      <c r="D98" s="73"/>
      <c r="E98"/>
    </row>
    <row r="99" spans="4:11" x14ac:dyDescent="0.2">
      <c r="D99" s="73"/>
      <c r="E99"/>
    </row>
    <row r="100" spans="4:11" x14ac:dyDescent="0.2">
      <c r="D100" s="73"/>
      <c r="E100"/>
    </row>
    <row r="107" spans="4:11" x14ac:dyDescent="0.2">
      <c r="J107" s="20"/>
      <c r="K107" s="21"/>
    </row>
  </sheetData>
  <sheetProtection algorithmName="SHA-512" hashValue="jAZGgP6AkUGSpmawgTQuHct3qgRCDW3fhD6jXUlkUk0UcOcoTg3vJmypJ/ArTqi/QYrQy6ob88UfgekNvS4W1Q==" saltValue="BOv/99STEq8KLBzln5i55Q==" spinCount="100000" sheet="1" objects="1" scenarios="1" formatRows="0" insertRows="0" deleteColumns="0" deleteRows="0" selectLockedCells="1"/>
  <mergeCells count="14">
    <mergeCell ref="B75:E75"/>
    <mergeCell ref="B76:E76"/>
    <mergeCell ref="B74:E74"/>
    <mergeCell ref="B73:C73"/>
    <mergeCell ref="B2:D2"/>
    <mergeCell ref="B5:C5"/>
    <mergeCell ref="F4:F5"/>
    <mergeCell ref="G4:G5"/>
    <mergeCell ref="M4:M5"/>
    <mergeCell ref="H4:H5"/>
    <mergeCell ref="I4:I5"/>
    <mergeCell ref="J4:J5"/>
    <mergeCell ref="K4:K5"/>
    <mergeCell ref="L4:L5"/>
  </mergeCells>
  <phoneticPr fontId="5" type="noConversion"/>
  <printOptions horizontalCentered="1" verticalCentered="1" gridLines="1"/>
  <pageMargins left="0.25" right="0.25" top="0.25" bottom="0.25" header="0" footer="0"/>
  <pageSetup scale="43" orientation="portrait" horizontalDpi="4294967292" verticalDpi="4294967292" r:id="rId1"/>
  <ignoredErrors>
    <ignoredError sqref="G75:L7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5:L27"/>
  <sheetViews>
    <sheetView workbookViewId="0">
      <selection activeCell="P30" sqref="P30"/>
    </sheetView>
  </sheetViews>
  <sheetFormatPr defaultColWidth="8.75" defaultRowHeight="12.75" x14ac:dyDescent="0.2"/>
  <cols>
    <col min="6" max="6" width="10.625" bestFit="1" customWidth="1"/>
    <col min="7" max="7" width="11.625" bestFit="1" customWidth="1"/>
    <col min="9" max="10" width="11.625" bestFit="1" customWidth="1"/>
  </cols>
  <sheetData>
    <row r="25" spans="2:12" ht="13.5" thickBot="1" x14ac:dyDescent="0.25"/>
    <row r="26" spans="2:12" ht="13.5" thickBot="1" x14ac:dyDescent="0.25">
      <c r="B26" s="118" t="s">
        <v>1</v>
      </c>
      <c r="C26" s="119"/>
      <c r="D26" s="119"/>
      <c r="E26" s="120"/>
      <c r="F26" s="15">
        <v>1</v>
      </c>
      <c r="G26" s="16">
        <v>2</v>
      </c>
      <c r="H26" s="16">
        <v>3</v>
      </c>
      <c r="I26" s="16">
        <v>4</v>
      </c>
      <c r="J26" s="16">
        <v>5</v>
      </c>
      <c r="K26" s="17">
        <v>6</v>
      </c>
      <c r="L26" s="17">
        <v>7</v>
      </c>
    </row>
    <row r="27" spans="2:12" ht="13.5" thickBot="1" x14ac:dyDescent="0.25">
      <c r="B27" s="1"/>
      <c r="C27" s="1"/>
      <c r="D27" s="1"/>
      <c r="E27" s="1"/>
      <c r="F27" s="18">
        <f>GANTT!F73</f>
        <v>8300</v>
      </c>
      <c r="G27" s="19">
        <f>GANTT!G73</f>
        <v>32800</v>
      </c>
      <c r="H27" s="19">
        <f>GANTT!H73</f>
        <v>95200</v>
      </c>
      <c r="I27" s="19">
        <f>GANTT!I73</f>
        <v>74000</v>
      </c>
      <c r="J27" s="19">
        <f>GANTT!J73</f>
        <v>28000</v>
      </c>
      <c r="K27" s="19">
        <f>GANTT!K73</f>
        <v>0</v>
      </c>
      <c r="L27" s="19">
        <f>GANTT!L73</f>
        <v>0</v>
      </c>
    </row>
  </sheetData>
  <mergeCells count="1">
    <mergeCell ref="B26:E26"/>
  </mergeCells>
  <phoneticPr fontId="5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GANTT</vt:lpstr>
      <vt:lpstr>Chart</vt:lpstr>
      <vt:lpstr>int</vt:lpstr>
      <vt:lpstr>GANTT!Print_Area</vt:lpstr>
      <vt:lpstr>GANTT!Print_Titles</vt:lpstr>
    </vt:vector>
  </TitlesOfParts>
  <Company>NYU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Ringo Star</dc:creator>
  <cp:lastModifiedBy>Michael Basciano</cp:lastModifiedBy>
  <cp:lastPrinted>2013-11-24T19:54:34Z</cp:lastPrinted>
  <dcterms:created xsi:type="dcterms:W3CDTF">2013-11-10T14:11:21Z</dcterms:created>
  <dcterms:modified xsi:type="dcterms:W3CDTF">2018-02-09T19:12:20Z</dcterms:modified>
</cp:coreProperties>
</file>